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dirlic.TROGIRHOLDING\Desktop\"/>
    </mc:Choice>
  </mc:AlternateContent>
  <xr:revisionPtr revIDLastSave="0" documentId="13_ncr:1_{44B1B22B-006F-4253-BD3A-0C762E456D60}" xr6:coauthVersionLast="40" xr6:coauthVersionMax="40" xr10:uidLastSave="{00000000-0000-0000-0000-000000000000}"/>
  <bookViews>
    <workbookView xWindow="-108" yWindow="-108" windowWidth="23256" windowHeight="12600" tabRatio="511" firstSheet="2" activeTab="2" xr2:uid="{00000000-000D-0000-FFFF-FFFF00000000}"/>
  </bookViews>
  <sheets>
    <sheet name="PLAN RASHODA 2013." sheetId="1" r:id="rId1"/>
    <sheet name="PLAN PRIHODA 2013." sheetId="2" r:id="rId2"/>
    <sheet name="Sheet1" sheetId="4" r:id="rId3"/>
    <sheet name="Sheet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8" i="4" l="1"/>
  <c r="D169" i="4" l="1"/>
  <c r="D163" i="4"/>
  <c r="D160" i="4"/>
  <c r="D157" i="4"/>
  <c r="D148" i="4"/>
  <c r="D146" i="4"/>
  <c r="D137" i="4"/>
  <c r="D129" i="4"/>
  <c r="D80" i="4"/>
  <c r="D42" i="4"/>
  <c r="D36" i="4"/>
  <c r="D34" i="4"/>
  <c r="D6" i="4" l="1"/>
  <c r="D5" i="4" s="1"/>
  <c r="D40" i="4" s="1"/>
  <c r="D171" i="4" s="1"/>
  <c r="D172" i="4"/>
  <c r="D41" i="4"/>
  <c r="D173" i="4" l="1"/>
  <c r="B150" i="4" l="1"/>
  <c r="B151" i="4" s="1"/>
  <c r="B152" i="4" s="1"/>
  <c r="B153" i="4" s="1"/>
  <c r="B154" i="4" s="1"/>
  <c r="B155" i="4" s="1"/>
  <c r="B156" i="4" s="1"/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C76" i="2"/>
  <c r="D76" i="2"/>
  <c r="E76" i="2"/>
  <c r="F76" i="2"/>
  <c r="G76" i="2"/>
  <c r="H76" i="2"/>
  <c r="I76" i="2"/>
  <c r="J76" i="2"/>
  <c r="K76" i="2"/>
  <c r="L76" i="2"/>
  <c r="M76" i="2"/>
  <c r="N76" i="2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/>
  <c r="K65" i="1" l="1"/>
  <c r="N65" i="1" s="1"/>
  <c r="N36" i="1"/>
</calcChain>
</file>

<file path=xl/sharedStrings.xml><?xml version="1.0" encoding="utf-8"?>
<sst xmlns="http://schemas.openxmlformats.org/spreadsheetml/2006/main" count="355" uniqueCount="329">
  <si>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</si>
  <si>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</si>
  <si>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</si>
  <si>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</si>
  <si>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</si>
  <si>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</si>
  <si>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</si>
  <si>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</si>
  <si>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</si>
  <si>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</si>
  <si>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</si>
  <si>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</si>
  <si>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</si>
  <si>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</si>
  <si>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</si>
  <si>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</si>
  <si>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</si>
  <si>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</si>
  <si>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</si>
  <si>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</si>
  <si>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</si>
  <si>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</si>
  <si>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</si>
  <si>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</si>
  <si>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</si>
  <si>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</si>
  <si>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</si>
  <si>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</si>
  <si>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</si>
  <si>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</si>
  <si>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</si>
  <si>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</si>
  <si>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</si>
  <si>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</si>
  <si>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</si>
  <si>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</si>
  <si>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</si>
  <si>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</si>
  <si>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</si>
  <si>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</si>
  <si>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</si>
  <si>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</si>
  <si>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</si>
  <si>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</si>
  <si>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</si>
  <si>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</si>
  <si>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</si>
  <si>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</si>
  <si>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</si>
  <si>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</si>
  <si>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</si>
  <si>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</si>
  <si>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</si>
  <si>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</si>
  <si>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</si>
  <si>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</si>
  <si>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</si>
  <si>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</si>
  <si>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</si>
  <si>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</si>
  <si>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</si>
  <si>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</si>
  <si>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</si>
  <si>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</si>
  <si>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</si>
  <si>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Materijal</t>
  </si>
  <si>
    <t>Ostali troškovi</t>
  </si>
  <si>
    <t>PLAN PRIHODA 2012.g.</t>
  </si>
  <si>
    <t>Planirani prijeđeni kilometri</t>
  </si>
  <si>
    <t>Usluge čišćenja</t>
  </si>
  <si>
    <t>Odvoz kućnog smeća</t>
  </si>
  <si>
    <t>Deponiranje otpada</t>
  </si>
  <si>
    <t>Pranje grada cisternom za vodu</t>
  </si>
  <si>
    <t>Održavanje oborinskih kanala</t>
  </si>
  <si>
    <t>Održavanje otvorenih oborinskih kanala</t>
  </si>
  <si>
    <t>Čišćenje oborinskih kanala</t>
  </si>
  <si>
    <t>Održavanje javnih i zelenih površina</t>
  </si>
  <si>
    <t>Održavanje dječijih igrališta i bočališta</t>
  </si>
  <si>
    <t>Održavanje javnih površina na Drveniku Velikom i Malom</t>
  </si>
  <si>
    <t>Održavanje plaža (čišćenje i nasipanje)</t>
  </si>
  <si>
    <t>Postavljanje novogodišnjih jelki</t>
  </si>
  <si>
    <t>Grad Trogir- odjel za turizam</t>
  </si>
  <si>
    <t>Uređenje zelenih površina prema trećim osobama</t>
  </si>
  <si>
    <t>Održavanje potpornih zidova</t>
  </si>
  <si>
    <t>Nabava i postava novih klupa</t>
  </si>
  <si>
    <t>Održavanje postojećih klupa</t>
  </si>
  <si>
    <t>Bojanje postojećih košara za smeće</t>
  </si>
  <si>
    <t>Popravak oštečenih kamenih ploča u staroj gradskoj jezgri</t>
  </si>
  <si>
    <t>Košnja strižnom kosom Brigi - Nasip</t>
  </si>
  <si>
    <t>Održavanje stupića, te zamjena postojećih čeličnih ograda</t>
  </si>
  <si>
    <t>Održavanje preostalih čeličnih ograda na Čiovu i Travarici</t>
  </si>
  <si>
    <t>Ukopi</t>
  </si>
  <si>
    <t>Održavannje groblja</t>
  </si>
  <si>
    <t>Izgradnja grobnica</t>
  </si>
  <si>
    <t>Grobarina</t>
  </si>
  <si>
    <t>Izmjena žarulja,prigušnica,rasvjetnih tijela</t>
  </si>
  <si>
    <t>Izmjena i popravak podzemnih kablova</t>
  </si>
  <si>
    <t>Izmjena i popravak metalnih i drvenih stupova</t>
  </si>
  <si>
    <t>Kontinuirana kontrola terena</t>
  </si>
  <si>
    <t>Radovi sa strojevima pri popravcima na terenu</t>
  </si>
  <si>
    <t>Kontrola i čitanje brojila javne rasvjete i kontrola ormarića</t>
  </si>
  <si>
    <t>Popravak kvarova u trafostanici sa radnicima elektre</t>
  </si>
  <si>
    <t>Ručno pometanje</t>
  </si>
  <si>
    <t>Pranje grada ručno</t>
  </si>
  <si>
    <t>Čišćenje oborinskih kanala i čupanje korova</t>
  </si>
  <si>
    <t>Pluralizam</t>
  </si>
  <si>
    <t>Oglašavanje</t>
  </si>
  <si>
    <t>Voditeljske usluge</t>
  </si>
  <si>
    <t>Tehničke usluge</t>
  </si>
  <si>
    <t>Izrada CD-a</t>
  </si>
  <si>
    <t>Izrada DVD-a</t>
  </si>
  <si>
    <t>Izrada plakata A3</t>
  </si>
  <si>
    <t>Izrada plakata A4</t>
  </si>
  <si>
    <t>Izrada vizitki</t>
  </si>
  <si>
    <t>Dnevna naplata</t>
  </si>
  <si>
    <t>Rezervacija</t>
  </si>
  <si>
    <t>Plaćanje po Ugovoru o zakupu tržnog prostora</t>
  </si>
  <si>
    <t>Dnevni polog</t>
  </si>
  <si>
    <t>Plaćanje po Ugovoru o zakupu prostora na ribarnici</t>
  </si>
  <si>
    <t>Grad</t>
  </si>
  <si>
    <t>Terminal</t>
  </si>
  <si>
    <t>Tržnica</t>
  </si>
  <si>
    <t>Naplata parking prostora T1</t>
  </si>
  <si>
    <t>Naplata parking prostora T2</t>
  </si>
  <si>
    <t>Naplata parking prostora T3</t>
  </si>
  <si>
    <t>Naplata parking prostora T4</t>
  </si>
  <si>
    <t>Naplata na autobusnom terminalu</t>
  </si>
  <si>
    <t>Prodane magnetske kartice</t>
  </si>
  <si>
    <t>Usluge pauka</t>
  </si>
  <si>
    <t>Lučka pristojba</t>
  </si>
  <si>
    <t>Privez i odvez brodova</t>
  </si>
  <si>
    <t>Naplata vode, struje i otpada brodovima</t>
  </si>
  <si>
    <t xml:space="preserve">Održavanje i sanacija zemljane obale </t>
  </si>
  <si>
    <t>Priprema u rad.i prijevoz materijala na radilište</t>
  </si>
  <si>
    <t>GRAD. ZEL.</t>
  </si>
  <si>
    <t>Nabava,postava i održavanje postojećih košarica za smeće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</si>
  <si>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</si>
  <si>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</si>
  <si>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</si>
  <si>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</si>
  <si>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</si>
  <si>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IZVANREDNI RASHODI</t>
  </si>
  <si>
    <t>UKUPNI PRIHODI</t>
  </si>
  <si>
    <t>Elektromaterijal</t>
  </si>
  <si>
    <t xml:space="preserve">Gorivo </t>
  </si>
  <si>
    <t>MATERIJALNI TROŠKOVI:</t>
  </si>
  <si>
    <t>Najamnine i zakupnine</t>
  </si>
  <si>
    <t>Troškovi usluga I.</t>
  </si>
  <si>
    <t>Troškovi usluga II.</t>
  </si>
  <si>
    <t>Troškovi vezani za službeni put</t>
  </si>
  <si>
    <t>Naknade troškova prijevoza zaposlenima</t>
  </si>
  <si>
    <t xml:space="preserve">Otpremnine </t>
  </si>
  <si>
    <t>Troškovi reprezentacije</t>
  </si>
  <si>
    <t>Ugovori o djelu i honorari</t>
  </si>
  <si>
    <t>Doprinosi na plaće</t>
  </si>
  <si>
    <t>Dnevnice za službeni put</t>
  </si>
  <si>
    <t>Kamate</t>
  </si>
  <si>
    <t>Manjkovi usljed provale i krađe</t>
  </si>
  <si>
    <t xml:space="preserve">Prihodi od smetlarine 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</si>
  <si>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</si>
  <si>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</si>
  <si>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</si>
  <si>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</si>
  <si>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</si>
  <si>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</si>
  <si>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</si>
  <si>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</si>
  <si>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</si>
  <si>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</si>
  <si>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</si>
  <si>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</si>
  <si>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</si>
  <si>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</si>
  <si>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</si>
  <si>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</si>
  <si>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</si>
  <si>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</si>
  <si>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</si>
  <si>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Gnojiva i zaštitna sredstva</t>
  </si>
  <si>
    <t>Vodoinstalacijski materijal</t>
  </si>
  <si>
    <t>Naknadno utvrđeni troškovi</t>
  </si>
  <si>
    <t>Usluge tekućeg održavanja - obrada taho listića</t>
  </si>
  <si>
    <t>Električna energija -distribucija</t>
  </si>
  <si>
    <t>Električna energija -opskrba</t>
  </si>
  <si>
    <t>Naknade članovima nadzornog odbora</t>
  </si>
  <si>
    <t>DOBITAK/(-)GUBITAK</t>
  </si>
  <si>
    <t>POZICIJA PLANA</t>
  </si>
  <si>
    <t>PLAN PRIHODA 2013.g.</t>
  </si>
  <si>
    <t>PLAN RASHODA 2013.g.</t>
  </si>
  <si>
    <t>Alati i pribor</t>
  </si>
  <si>
    <t>Prijevozničke usluge u pomorskom prometu</t>
  </si>
  <si>
    <t>Prijevozničke usluge u cestovnom prometu, cestarine i dr.</t>
  </si>
  <si>
    <t>Naknade za korištenje ostalih prava , mediji</t>
  </si>
  <si>
    <t>Usluge održavanja software-a LIBUSOFT</t>
  </si>
  <si>
    <t>Cestarine, mostarine, tunelarine i ostali prijevoz</t>
  </si>
  <si>
    <t>Troškovi stručne literature i tiska</t>
  </si>
  <si>
    <t>Ostale potpore i naknade radnicima</t>
  </si>
  <si>
    <t>Objava oglasa</t>
  </si>
  <si>
    <t>Auto ulja i maziva</t>
  </si>
  <si>
    <t xml:space="preserve">Usluge student servisa </t>
  </si>
  <si>
    <t>Materijal-ostali</t>
  </si>
  <si>
    <t>Materijal za čišćenje</t>
  </si>
  <si>
    <t>Ostale komunalne usluge</t>
  </si>
  <si>
    <t>Građevinski materijal - KAMENI AGREGAT</t>
  </si>
  <si>
    <t>Javnobilježničke naknade</t>
  </si>
  <si>
    <t>Prihodi od WC-a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</si>
  <si>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</si>
  <si>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</si>
  <si>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</si>
  <si>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</si>
  <si>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</si>
  <si>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Ostale nagrade zaposlenima</t>
  </si>
  <si>
    <t>Prihodi od TUŠ-a</t>
  </si>
  <si>
    <t>FINANCIJSKI RASHODI (TROŠKOVI)</t>
  </si>
  <si>
    <t>Prihodi od kamata i ostali financijski prihodi</t>
  </si>
  <si>
    <t>Prihodi od dotacija, darova i subvencije</t>
  </si>
  <si>
    <t>Prihod od čistača - Brodotrogira</t>
  </si>
  <si>
    <t>Darovanja do porezno priznatih rashoda</t>
  </si>
  <si>
    <t>Zbrinjavanje životinjskih nusproizvoda</t>
  </si>
  <si>
    <t>Deratizacija i dezinsekcija</t>
  </si>
  <si>
    <t xml:space="preserve">Amortizacija </t>
  </si>
  <si>
    <t xml:space="preserve">Prihodi  ostalo  </t>
  </si>
  <si>
    <t>Prihodi od groblje (UKOPI,prijenos vlas.)</t>
  </si>
  <si>
    <t>Naknade za usluge banaka i usl.za plat.promet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</si>
  <si>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</si>
  <si>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</si>
  <si>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</si>
  <si>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</si>
  <si>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</si>
  <si>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</si>
  <si>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</si>
  <si>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</si>
  <si>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</si>
  <si>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</si>
  <si>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</si>
  <si>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</si>
  <si>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</si>
  <si>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</si>
  <si>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</si>
  <si>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</si>
  <si>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</si>
  <si>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</si>
  <si>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</si>
  <si>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</si>
  <si>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</si>
  <si>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Otpis obveza prema dobavljačima</t>
  </si>
  <si>
    <t>Geodetske usluge</t>
  </si>
  <si>
    <t>Neotpisana vrijednost otuđ.i rash.im.</t>
  </si>
  <si>
    <t>Rezerviranja troškova</t>
  </si>
  <si>
    <t>Uredski materijal i toneri</t>
  </si>
  <si>
    <t>Auto dijelovi - transportna sredstva</t>
  </si>
  <si>
    <t>Usluge pravnog zastupanja</t>
  </si>
  <si>
    <t xml:space="preserve">Usluge/ premije osiguranja vozila </t>
  </si>
  <si>
    <t>Vrećice za otpad</t>
  </si>
  <si>
    <t>Kartice evidencije ulaza i izlaza na park.</t>
  </si>
  <si>
    <t xml:space="preserve">Otpis autoguma /autogume </t>
  </si>
  <si>
    <t>Rezervni dijelovi za strojeve /pile, traktore,trav./</t>
  </si>
  <si>
    <t>Rezervni dijelovi za parking sustav</t>
  </si>
  <si>
    <t>Usluge fiksne telefonije i interneta</t>
  </si>
  <si>
    <t>Usluge stručnog usavršavanja</t>
  </si>
  <si>
    <t>Zbrinjavanje građ.i glom.otpada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</si>
  <si>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</si>
  <si>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</si>
  <si>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</si>
  <si>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</si>
  <si>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</si>
  <si>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</si>
  <si>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</si>
  <si>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</si>
  <si>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Veterinarske usluge</t>
  </si>
  <si>
    <t>Tehnički i periodički pregled vozila</t>
  </si>
  <si>
    <t>Usluge održavanja software-a  PAUK-RING</t>
  </si>
  <si>
    <t>Usluge održavanja sustava  M.parking-INFO</t>
  </si>
  <si>
    <t>Usluge održavanja sustava Wastecontrol</t>
  </si>
  <si>
    <t>Usluge održavanja sustava - T COM</t>
  </si>
  <si>
    <t>Usluge održavanja sustava -dojavni sus.TP L.</t>
  </si>
  <si>
    <t>Usluge održavanja sustava GPS CVP</t>
  </si>
  <si>
    <t>Usluge održavanja software-a - PARKIS RAO</t>
  </si>
  <si>
    <t>Usluge blagdansko ukrašavanje</t>
  </si>
  <si>
    <t xml:space="preserve">Radio oprema  </t>
  </si>
  <si>
    <r>
      <t xml:space="preserve">Auto dijelovi - osobna vozila </t>
    </r>
    <r>
      <rPr>
        <sz val="10"/>
        <color rgb="FFFF0000"/>
        <rFont val="Calibri"/>
        <family val="2"/>
        <charset val="238"/>
      </rPr>
      <t xml:space="preserve"> </t>
    </r>
  </si>
  <si>
    <t>TROŠKOVI AMORTIZACIJE:/43/</t>
  </si>
  <si>
    <t>REZERVIRANJA TROŠKOVA /45/</t>
  </si>
  <si>
    <t>OSTALI TROŠKOVI:/46/</t>
  </si>
  <si>
    <t>NAKNADE TROŠKOVA RADNIKA I OST.MAT.</t>
  </si>
  <si>
    <t>XIII</t>
  </si>
  <si>
    <t>VRIJEDNOSNO USKLAĐ.POTRAŽIVANJA</t>
  </si>
  <si>
    <t>TROŠKOVI OSOBLJA</t>
  </si>
  <si>
    <t>XIV</t>
  </si>
  <si>
    <t>XV</t>
  </si>
  <si>
    <t>I</t>
  </si>
  <si>
    <t xml:space="preserve">P R I H O D I </t>
  </si>
  <si>
    <t xml:space="preserve">Prihodi od groblja ( održ.)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</si>
  <si>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</si>
  <si>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</si>
  <si>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</si>
  <si>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</si>
  <si>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</si>
  <si>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Održavanje oborinskih kanala  </t>
  </si>
  <si>
    <t xml:space="preserve">Blagdansko ukrašavanje grada  </t>
  </si>
  <si>
    <t xml:space="preserve">Prihodi od sanacije divljih depon. </t>
  </si>
  <si>
    <t>UKUPNI RASHODI</t>
  </si>
  <si>
    <t>Usluge zbrinjavanja otpadnih ulja</t>
  </si>
  <si>
    <t>Zdravstveni pregledi radnika</t>
  </si>
  <si>
    <t>Boje, lakovi i razređivači</t>
  </si>
  <si>
    <t>Usluge održavanja sustava parking -ECCOS</t>
  </si>
  <si>
    <t>Revizorske usluge</t>
  </si>
  <si>
    <t>Servis vozila</t>
  </si>
  <si>
    <t>Kante</t>
  </si>
  <si>
    <t>Klupe</t>
  </si>
  <si>
    <t>Koševi</t>
  </si>
  <si>
    <t>Spremnici od 1100</t>
  </si>
  <si>
    <t>Usluga sakupljanja glomaznog otpada</t>
  </si>
  <si>
    <t>Najam komunalnog vozila</t>
  </si>
  <si>
    <t>Usluge reklame i promidžbe</t>
  </si>
  <si>
    <t>Usluge rovokopača</t>
  </si>
  <si>
    <t>Prihodi od Lučke uprave</t>
  </si>
  <si>
    <t>Predsjednik Uprave:</t>
  </si>
  <si>
    <t>Božidar Miše, struč.spec.oec.</t>
  </si>
  <si>
    <t>Elektromaterijal za blagdansko ukraš.</t>
  </si>
  <si>
    <t xml:space="preserve">   FINANCIJSKI PLAN ZA 2019. g. </t>
  </si>
  <si>
    <t>PLAN ZA 2019.g.</t>
  </si>
  <si>
    <t>Intelektulane usluage</t>
  </si>
  <si>
    <t>Usluge za servis parking sustava</t>
  </si>
  <si>
    <t>Prihodi od najma</t>
  </si>
  <si>
    <t>Prihod od čistača - Servisni centar</t>
  </si>
  <si>
    <t>Tuševi</t>
  </si>
  <si>
    <t>Usluge tekućeg održavanja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</si>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</sst>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1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4" fontId="0" fillId="0" borderId="0" xfId="0" applyNumberFormat="1"/>
    <xf numFmtId="0" fontId="6" fillId="0" borderId="18" xfId="0" applyFont="1" applyBorder="1" applyAlignment="1">
      <alignment horizontal="center"/>
    </xf>
    <xf numFmtId="0" fontId="0" fillId="0" borderId="1" xfId="0" applyBorder="1"/>
    <xf numFmtId="16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2" xfId="1" applyNumberFormat="1" applyFont="1" applyBorder="1"/>
    <xf numFmtId="4" fontId="5" fillId="0" borderId="1" xfId="1" applyNumberFormat="1" applyFont="1" applyBorder="1"/>
    <xf numFmtId="4" fontId="5" fillId="0" borderId="2" xfId="1" applyNumberFormat="1" applyFont="1" applyBorder="1"/>
    <xf numFmtId="0" fontId="0" fillId="0" borderId="19" xfId="0" applyBorder="1"/>
    <xf numFmtId="0" fontId="0" fillId="0" borderId="2" xfId="0" applyBorder="1"/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4" xfId="1" applyFont="1" applyBorder="1"/>
    <xf numFmtId="0" fontId="6" fillId="0" borderId="5" xfId="1" applyFont="1" applyBorder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20" xfId="0" applyBorder="1"/>
    <xf numFmtId="0" fontId="0" fillId="0" borderId="14" xfId="0" applyBorder="1"/>
    <xf numFmtId="0" fontId="8" fillId="0" borderId="21" xfId="0" applyFont="1" applyBorder="1"/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2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6" fillId="0" borderId="25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top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7" xfId="0" applyFont="1" applyFill="1" applyBorder="1" applyAlignment="1">
      <alignment horizontal="center"/>
    </xf>
    <xf numFmtId="4" fontId="11" fillId="2" borderId="27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7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0" fontId="10" fillId="2" borderId="28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17" fontId="10" fillId="2" borderId="8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30" xfId="0" applyFont="1" applyFill="1" applyBorder="1"/>
    <xf numFmtId="4" fontId="13" fillId="3" borderId="0" xfId="0" applyNumberFormat="1" applyFont="1" applyFill="1"/>
    <xf numFmtId="4" fontId="14" fillId="3" borderId="12" xfId="0" applyNumberFormat="1" applyFont="1" applyFill="1" applyBorder="1"/>
    <xf numFmtId="49" fontId="14" fillId="3" borderId="12" xfId="0" applyNumberFormat="1" applyFont="1" applyFill="1" applyBorder="1" applyAlignment="1">
      <alignment horizontal="center" vertical="center" wrapText="1"/>
    </xf>
    <xf numFmtId="4" fontId="16" fillId="0" borderId="0" xfId="0" applyNumberFormat="1" applyFont="1"/>
    <xf numFmtId="0" fontId="17" fillId="2" borderId="0" xfId="0" applyFont="1" applyFill="1"/>
    <xf numFmtId="0" fontId="18" fillId="0" borderId="0" xfId="0" applyFont="1"/>
    <xf numFmtId="0" fontId="20" fillId="0" borderId="0" xfId="0" applyFont="1"/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0" fillId="2" borderId="18" xfId="0" applyNumberFormat="1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right"/>
    </xf>
    <xf numFmtId="0" fontId="10" fillId="2" borderId="32" xfId="0" applyFont="1" applyFill="1" applyBorder="1" applyAlignment="1">
      <alignment horizontal="right"/>
    </xf>
    <xf numFmtId="0" fontId="10" fillId="2" borderId="33" xfId="0" applyFont="1" applyFill="1" applyBorder="1" applyAlignment="1">
      <alignment horizontal="right"/>
    </xf>
    <xf numFmtId="0" fontId="10" fillId="2" borderId="34" xfId="0" applyFont="1" applyFill="1" applyBorder="1" applyAlignment="1">
      <alignment horizontal="right"/>
    </xf>
    <xf numFmtId="0" fontId="10" fillId="2" borderId="35" xfId="0" applyFont="1" applyFill="1" applyBorder="1" applyAlignment="1">
      <alignment horizontal="right"/>
    </xf>
    <xf numFmtId="4" fontId="14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0" fontId="11" fillId="2" borderId="28" xfId="0" applyFont="1" applyFill="1" applyBorder="1" applyAlignment="1">
      <alignment horizontal="center"/>
    </xf>
    <xf numFmtId="4" fontId="13" fillId="3" borderId="36" xfId="0" applyNumberFormat="1" applyFont="1" applyFill="1" applyBorder="1"/>
    <xf numFmtId="0" fontId="11" fillId="2" borderId="8" xfId="0" applyFont="1" applyFill="1" applyBorder="1" applyAlignment="1">
      <alignment horizontal="center"/>
    </xf>
    <xf numFmtId="4" fontId="13" fillId="3" borderId="9" xfId="0" applyNumberFormat="1" applyFont="1" applyFill="1" applyBorder="1"/>
    <xf numFmtId="1" fontId="11" fillId="2" borderId="28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" fontId="13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3" fillId="3" borderId="7" xfId="0" applyNumberFormat="1" applyFont="1" applyFill="1" applyBorder="1"/>
    <xf numFmtId="0" fontId="11" fillId="2" borderId="29" xfId="0" applyFont="1" applyFill="1" applyBorder="1"/>
    <xf numFmtId="4" fontId="14" fillId="3" borderId="37" xfId="0" applyNumberFormat="1" applyFont="1" applyFill="1" applyBorder="1"/>
    <xf numFmtId="0" fontId="10" fillId="2" borderId="38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/>
    <xf numFmtId="4" fontId="13" fillId="3" borderId="41" xfId="0" applyNumberFormat="1" applyFont="1" applyFill="1" applyBorder="1"/>
    <xf numFmtId="4" fontId="14" fillId="3" borderId="7" xfId="0" applyNumberFormat="1" applyFont="1" applyFill="1" applyBorder="1" applyAlignment="1">
      <alignment horizontal="right"/>
    </xf>
    <xf numFmtId="4" fontId="14" fillId="3" borderId="12" xfId="0" applyNumberFormat="1" applyFont="1" applyFill="1" applyBorder="1" applyAlignment="1">
      <alignment vertical="center" wrapText="1"/>
    </xf>
    <xf numFmtId="4" fontId="13" fillId="3" borderId="36" xfId="0" applyNumberFormat="1" applyFont="1" applyFill="1" applyBorder="1" applyAlignment="1">
      <alignment vertical="top" wrapText="1"/>
    </xf>
    <xf numFmtId="4" fontId="13" fillId="3" borderId="9" xfId="0" applyNumberFormat="1" applyFont="1" applyFill="1" applyBorder="1" applyAlignment="1">
      <alignment vertical="top" wrapText="1"/>
    </xf>
    <xf numFmtId="4" fontId="13" fillId="3" borderId="15" xfId="0" applyNumberFormat="1" applyFont="1" applyFill="1" applyBorder="1" applyAlignment="1">
      <alignment vertical="top" wrapText="1"/>
    </xf>
    <xf numFmtId="1" fontId="11" fillId="2" borderId="42" xfId="0" applyNumberFormat="1" applyFont="1" applyFill="1" applyBorder="1" applyAlignment="1">
      <alignment horizontal="center"/>
    </xf>
    <xf numFmtId="1" fontId="11" fillId="2" borderId="43" xfId="0" applyNumberFormat="1" applyFont="1" applyFill="1" applyBorder="1" applyAlignment="1">
      <alignment horizontal="center"/>
    </xf>
    <xf numFmtId="0" fontId="11" fillId="2" borderId="4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0" fillId="2" borderId="45" xfId="0" applyFont="1" applyFill="1" applyBorder="1" applyAlignment="1">
      <alignment horizontal="right"/>
    </xf>
    <xf numFmtId="4" fontId="13" fillId="3" borderId="2" xfId="0" applyNumberFormat="1" applyFont="1" applyFill="1" applyBorder="1"/>
    <xf numFmtId="0" fontId="11" fillId="2" borderId="26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3.2" x14ac:dyDescent="0.25"/>
  <cols>
    <col min="1" max="1" width="25.5546875" customWidth="1"/>
    <col min="2" max="2" width="8.88671875" customWidth="1"/>
    <col min="3" max="3" width="8.5546875" customWidth="1"/>
    <col min="4" max="4" width="10.44140625" customWidth="1"/>
    <col min="5" max="5" width="9" customWidth="1"/>
    <col min="6" max="6" width="8.5546875" customWidth="1"/>
    <col min="7" max="7" width="11.5546875" customWidth="1"/>
    <col min="8" max="8" width="7.5546875" customWidth="1"/>
    <col min="9" max="9" width="8.88671875" customWidth="1"/>
    <col min="10" max="10" width="8.5546875" customWidth="1"/>
    <col min="11" max="11" width="7.5546875" customWidth="1"/>
    <col min="12" max="12" width="9.44140625" customWidth="1"/>
    <col min="13" max="13" width="10" customWidth="1"/>
    <col min="14" max="14" width="9.44140625" customWidth="1"/>
  </cols>
  <sheetData>
    <row r="3" spans="1:14" ht="15.6" x14ac:dyDescent="0.3">
      <c r="B3" s="1" t="s">
        <v>188</v>
      </c>
    </row>
    <row r="5" spans="1:14" ht="13.8" thickBot="1" x14ac:dyDescent="0.3"/>
    <row r="6" spans="1:14" ht="13.8" thickBot="1" x14ac:dyDescent="0.3">
      <c r="A6" s="2"/>
      <c r="B6" s="27" t="s">
        <v>0</v>
      </c>
      <c r="C6" s="28" t="s">
        <v>7</v>
      </c>
      <c r="D6" s="28" t="s">
        <v>1</v>
      </c>
      <c r="E6" s="28" t="s">
        <v>2</v>
      </c>
      <c r="F6" s="28" t="s">
        <v>3</v>
      </c>
      <c r="G6" s="28" t="s">
        <v>8</v>
      </c>
      <c r="H6" s="28" t="s">
        <v>4</v>
      </c>
      <c r="I6" s="28" t="s">
        <v>9</v>
      </c>
      <c r="J6" s="28" t="s">
        <v>5</v>
      </c>
      <c r="K6" s="28" t="s">
        <v>6</v>
      </c>
      <c r="L6" s="28" t="s">
        <v>10</v>
      </c>
      <c r="M6" s="28" t="s">
        <v>11</v>
      </c>
      <c r="N6" s="29" t="s">
        <v>13</v>
      </c>
    </row>
    <row r="7" spans="1:14" x14ac:dyDescent="0.25">
      <c r="A7" s="68" t="s">
        <v>12</v>
      </c>
      <c r="B7" s="75">
        <v>2214900</v>
      </c>
      <c r="C7" s="76">
        <v>915692.82</v>
      </c>
      <c r="D7" s="76">
        <v>1255110</v>
      </c>
      <c r="E7" s="76">
        <v>1561505</v>
      </c>
      <c r="F7" s="76">
        <v>739776.6</v>
      </c>
      <c r="G7" s="76">
        <v>1243492.3500000001</v>
      </c>
      <c r="H7" s="76">
        <v>518286.6</v>
      </c>
      <c r="I7" s="76">
        <v>400869.97</v>
      </c>
      <c r="J7" s="76">
        <v>1033620</v>
      </c>
      <c r="K7" s="76">
        <v>496137.6</v>
      </c>
      <c r="L7" s="76">
        <v>671853</v>
      </c>
      <c r="M7" s="76">
        <v>1948159.59</v>
      </c>
      <c r="N7" s="77">
        <f>SUM(B7:M7)</f>
        <v>12999403.529999999</v>
      </c>
    </row>
    <row r="8" spans="1:14" x14ac:dyDescent="0.25">
      <c r="A8" s="69" t="s">
        <v>14</v>
      </c>
      <c r="B8" s="21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2">
        <f t="shared" ref="N8:N64" si="0">SUM(B8:M8)</f>
        <v>117272</v>
      </c>
    </row>
    <row r="9" spans="1:14" x14ac:dyDescent="0.25">
      <c r="A9" s="70" t="s">
        <v>15</v>
      </c>
      <c r="B9" s="19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20">
        <f t="shared" si="0"/>
        <v>130000</v>
      </c>
    </row>
    <row r="10" spans="1:14" x14ac:dyDescent="0.25">
      <c r="A10" s="69" t="s">
        <v>16</v>
      </c>
      <c r="B10" s="21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2">
        <f t="shared" si="0"/>
        <v>100000</v>
      </c>
    </row>
    <row r="11" spans="1:14" x14ac:dyDescent="0.25">
      <c r="A11" s="70" t="s">
        <v>17</v>
      </c>
      <c r="B11" s="19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>
        <f t="shared" si="0"/>
        <v>30000</v>
      </c>
    </row>
    <row r="12" spans="1:14" x14ac:dyDescent="0.25">
      <c r="A12" s="69" t="s">
        <v>18</v>
      </c>
      <c r="B12" s="21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2">
        <f t="shared" si="0"/>
        <v>10000</v>
      </c>
    </row>
    <row r="13" spans="1:14" x14ac:dyDescent="0.25">
      <c r="A13" s="70" t="s">
        <v>19</v>
      </c>
      <c r="B13" s="19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>
        <f t="shared" si="0"/>
        <v>15000</v>
      </c>
    </row>
    <row r="14" spans="1:14" x14ac:dyDescent="0.25">
      <c r="A14" s="69" t="s">
        <v>20</v>
      </c>
      <c r="B14" s="21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 t="shared" si="0"/>
        <v>15000</v>
      </c>
    </row>
    <row r="15" spans="1:14" x14ac:dyDescent="0.25">
      <c r="A15" s="70" t="s">
        <v>21</v>
      </c>
      <c r="B15" s="19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>
        <f t="shared" si="0"/>
        <v>30000</v>
      </c>
    </row>
    <row r="16" spans="1:14" x14ac:dyDescent="0.25">
      <c r="A16" s="69" t="s">
        <v>22</v>
      </c>
      <c r="B16" s="21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2">
        <f t="shared" si="0"/>
        <v>40000</v>
      </c>
    </row>
    <row r="17" spans="1:14" x14ac:dyDescent="0.25">
      <c r="A17" s="70" t="s">
        <v>23</v>
      </c>
      <c r="B17" s="19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20">
        <f t="shared" si="0"/>
        <v>87000</v>
      </c>
    </row>
    <row r="18" spans="1:14" x14ac:dyDescent="0.25">
      <c r="A18" s="69" t="s">
        <v>24</v>
      </c>
      <c r="B18" s="21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2">
        <f t="shared" si="0"/>
        <v>155000</v>
      </c>
    </row>
    <row r="19" spans="1:14" x14ac:dyDescent="0.25">
      <c r="A19" s="70" t="s">
        <v>25</v>
      </c>
      <c r="B19" s="19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>
        <f t="shared" si="0"/>
        <v>60000</v>
      </c>
    </row>
    <row r="20" spans="1:14" x14ac:dyDescent="0.25">
      <c r="A20" s="69" t="s">
        <v>26</v>
      </c>
      <c r="B20" s="21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2">
        <f t="shared" si="0"/>
        <v>50000</v>
      </c>
    </row>
    <row r="21" spans="1:14" x14ac:dyDescent="0.25">
      <c r="A21" s="70" t="s">
        <v>27</v>
      </c>
      <c r="B21" s="19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>
        <f t="shared" si="0"/>
        <v>100000</v>
      </c>
    </row>
    <row r="22" spans="1:14" x14ac:dyDescent="0.25">
      <c r="A22" s="69" t="s">
        <v>28</v>
      </c>
      <c r="B22" s="21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>
        <f t="shared" si="0"/>
        <v>50000</v>
      </c>
    </row>
    <row r="23" spans="1:14" x14ac:dyDescent="0.25">
      <c r="A23" s="70" t="s">
        <v>29</v>
      </c>
      <c r="B23" s="19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>
        <f t="shared" si="0"/>
        <v>15000</v>
      </c>
    </row>
    <row r="24" spans="1:14" x14ac:dyDescent="0.25">
      <c r="A24" s="69" t="s">
        <v>30</v>
      </c>
      <c r="B24" s="21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2">
        <f t="shared" si="0"/>
        <v>20000</v>
      </c>
    </row>
    <row r="25" spans="1:14" x14ac:dyDescent="0.25">
      <c r="A25" s="70" t="s">
        <v>31</v>
      </c>
      <c r="B25" s="19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20">
        <f t="shared" si="0"/>
        <v>150000</v>
      </c>
    </row>
    <row r="26" spans="1:14" x14ac:dyDescent="0.25">
      <c r="A26" s="69" t="s">
        <v>32</v>
      </c>
      <c r="B26" s="21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2">
        <f t="shared" si="0"/>
        <v>60000</v>
      </c>
    </row>
    <row r="27" spans="1:14" x14ac:dyDescent="0.25">
      <c r="A27" s="70" t="s">
        <v>33</v>
      </c>
      <c r="B27" s="19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71">
        <f t="shared" si="0"/>
        <v>128000</v>
      </c>
    </row>
    <row r="28" spans="1:14" x14ac:dyDescent="0.25">
      <c r="A28" s="69" t="s">
        <v>137</v>
      </c>
      <c r="B28" s="21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72">
        <f t="shared" si="0"/>
        <v>100000</v>
      </c>
    </row>
    <row r="29" spans="1:14" x14ac:dyDescent="0.25">
      <c r="A29" s="70" t="s">
        <v>34</v>
      </c>
      <c r="B29" s="19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1">
        <f t="shared" si="0"/>
        <v>10000</v>
      </c>
    </row>
    <row r="30" spans="1:14" x14ac:dyDescent="0.25">
      <c r="A30" s="69" t="s">
        <v>35</v>
      </c>
      <c r="B30" s="21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72">
        <f t="shared" si="0"/>
        <v>80000</v>
      </c>
    </row>
    <row r="31" spans="1:14" x14ac:dyDescent="0.25">
      <c r="A31" s="70" t="s">
        <v>36</v>
      </c>
      <c r="B31" s="19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71">
        <f t="shared" si="0"/>
        <v>50000</v>
      </c>
    </row>
    <row r="32" spans="1:14" x14ac:dyDescent="0.25">
      <c r="A32" s="69" t="s">
        <v>37</v>
      </c>
      <c r="B32" s="21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72">
        <f t="shared" si="0"/>
        <v>10000</v>
      </c>
    </row>
    <row r="33" spans="1:14" x14ac:dyDescent="0.25">
      <c r="A33" s="70" t="s">
        <v>38</v>
      </c>
      <c r="B33" s="19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1">
        <f t="shared" si="0"/>
        <v>50000</v>
      </c>
    </row>
    <row r="34" spans="1:14" x14ac:dyDescent="0.25">
      <c r="A34" s="69" t="s">
        <v>39</v>
      </c>
      <c r="B34" s="21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2">
        <f t="shared" si="0"/>
        <v>40000</v>
      </c>
    </row>
    <row r="35" spans="1:14" x14ac:dyDescent="0.25">
      <c r="A35" s="70" t="s">
        <v>40</v>
      </c>
      <c r="B35" s="19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71">
        <f t="shared" si="0"/>
        <v>25000</v>
      </c>
    </row>
    <row r="36" spans="1:14" x14ac:dyDescent="0.25">
      <c r="A36" s="69" t="s">
        <v>41</v>
      </c>
      <c r="B36" s="21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72">
        <f t="shared" si="0"/>
        <v>79920.12</v>
      </c>
    </row>
    <row r="37" spans="1:14" x14ac:dyDescent="0.25">
      <c r="A37" s="17" t="s">
        <v>138</v>
      </c>
      <c r="B37" s="24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2">
        <f t="shared" si="0"/>
        <v>100000</v>
      </c>
    </row>
    <row r="38" spans="1:14" x14ac:dyDescent="0.25">
      <c r="A38" s="17" t="s">
        <v>42</v>
      </c>
      <c r="B38" s="24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72">
        <f t="shared" si="0"/>
        <v>8000</v>
      </c>
    </row>
    <row r="39" spans="1:14" x14ac:dyDescent="0.25">
      <c r="A39" s="18" t="s">
        <v>43</v>
      </c>
      <c r="B39" s="23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1">
        <f t="shared" si="0"/>
        <v>500000</v>
      </c>
    </row>
    <row r="40" spans="1:14" x14ac:dyDescent="0.25">
      <c r="A40" s="17" t="s">
        <v>44</v>
      </c>
      <c r="B40" s="24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72">
        <f t="shared" si="0"/>
        <v>250000</v>
      </c>
    </row>
    <row r="41" spans="1:14" x14ac:dyDescent="0.25">
      <c r="A41" s="18" t="s">
        <v>139</v>
      </c>
      <c r="B41" s="23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71">
        <f t="shared" si="0"/>
        <v>110000</v>
      </c>
    </row>
    <row r="42" spans="1:14" x14ac:dyDescent="0.25">
      <c r="A42" s="17" t="s">
        <v>45</v>
      </c>
      <c r="B42" s="25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72">
        <f t="shared" si="0"/>
        <v>52000</v>
      </c>
    </row>
    <row r="43" spans="1:14" x14ac:dyDescent="0.25">
      <c r="A43" s="18" t="s">
        <v>46</v>
      </c>
      <c r="B43" s="26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71">
        <f t="shared" si="0"/>
        <v>150000</v>
      </c>
    </row>
    <row r="44" spans="1:14" x14ac:dyDescent="0.25">
      <c r="A44" s="17" t="s">
        <v>47</v>
      </c>
      <c r="B44" s="25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72">
        <f t="shared" si="0"/>
        <v>624000</v>
      </c>
    </row>
    <row r="45" spans="1:14" x14ac:dyDescent="0.25">
      <c r="A45" s="17" t="s">
        <v>48</v>
      </c>
      <c r="B45" s="25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72">
        <f t="shared" si="0"/>
        <v>80000</v>
      </c>
    </row>
    <row r="46" spans="1:14" x14ac:dyDescent="0.25">
      <c r="A46" s="18" t="s">
        <v>49</v>
      </c>
      <c r="B46" s="26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1">
        <f t="shared" si="0"/>
        <v>25000</v>
      </c>
    </row>
    <row r="47" spans="1:14" x14ac:dyDescent="0.25">
      <c r="A47" s="17" t="s">
        <v>50</v>
      </c>
      <c r="B47" s="25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72">
        <f t="shared" si="0"/>
        <v>5200</v>
      </c>
    </row>
    <row r="48" spans="1:14" x14ac:dyDescent="0.25">
      <c r="A48" s="18" t="s">
        <v>51</v>
      </c>
      <c r="B48" s="26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1">
        <f t="shared" si="0"/>
        <v>70000</v>
      </c>
    </row>
    <row r="49" spans="1:14" x14ac:dyDescent="0.25">
      <c r="A49" s="17" t="s">
        <v>52</v>
      </c>
      <c r="B49" s="25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72">
        <f t="shared" si="0"/>
        <v>15000</v>
      </c>
    </row>
    <row r="50" spans="1:14" x14ac:dyDescent="0.25">
      <c r="A50" s="18" t="s">
        <v>53</v>
      </c>
      <c r="B50" s="26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1">
        <f t="shared" si="0"/>
        <v>12000</v>
      </c>
    </row>
    <row r="51" spans="1:14" x14ac:dyDescent="0.25">
      <c r="A51" s="17" t="s">
        <v>54</v>
      </c>
      <c r="B51" s="25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72">
        <f t="shared" si="0"/>
        <v>6000</v>
      </c>
    </row>
    <row r="52" spans="1:14" x14ac:dyDescent="0.25">
      <c r="A52" s="18" t="s">
        <v>136</v>
      </c>
      <c r="B52" s="26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1">
        <f t="shared" si="0"/>
        <v>16000</v>
      </c>
    </row>
    <row r="53" spans="1:14" x14ac:dyDescent="0.25">
      <c r="A53" s="17" t="s">
        <v>55</v>
      </c>
      <c r="B53" s="25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2">
        <f t="shared" si="0"/>
        <v>30000</v>
      </c>
    </row>
    <row r="54" spans="1:14" x14ac:dyDescent="0.25">
      <c r="A54" s="18" t="s">
        <v>56</v>
      </c>
      <c r="B54" s="26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71">
        <f t="shared" si="0"/>
        <v>700000</v>
      </c>
    </row>
    <row r="55" spans="1:14" x14ac:dyDescent="0.25">
      <c r="A55" s="17" t="s">
        <v>57</v>
      </c>
      <c r="B55" s="25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72">
        <f t="shared" si="0"/>
        <v>20000</v>
      </c>
    </row>
    <row r="56" spans="1:14" x14ac:dyDescent="0.25">
      <c r="A56" s="18" t="s">
        <v>58</v>
      </c>
      <c r="B56" s="26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71">
        <f t="shared" si="0"/>
        <v>60000</v>
      </c>
    </row>
    <row r="57" spans="1:14" x14ac:dyDescent="0.25">
      <c r="A57" s="17" t="s">
        <v>59</v>
      </c>
      <c r="B57" s="25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72">
        <f t="shared" si="0"/>
        <v>680000</v>
      </c>
    </row>
    <row r="58" spans="1:14" x14ac:dyDescent="0.25">
      <c r="A58" s="18" t="s">
        <v>60</v>
      </c>
      <c r="B58" s="26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71">
        <f t="shared" si="0"/>
        <v>185000</v>
      </c>
    </row>
    <row r="59" spans="1:14" x14ac:dyDescent="0.25">
      <c r="A59" s="17" t="s">
        <v>61</v>
      </c>
      <c r="B59" s="25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72">
        <f t="shared" si="0"/>
        <v>100000</v>
      </c>
    </row>
    <row r="60" spans="1:14" x14ac:dyDescent="0.25">
      <c r="A60" s="18" t="s">
        <v>62</v>
      </c>
      <c r="B60" s="26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71">
        <f t="shared" si="0"/>
        <v>130000</v>
      </c>
    </row>
    <row r="61" spans="1:14" x14ac:dyDescent="0.25">
      <c r="A61" s="17" t="s">
        <v>63</v>
      </c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72">
        <f t="shared" si="0"/>
        <v>35600</v>
      </c>
    </row>
    <row r="62" spans="1:14" x14ac:dyDescent="0.25">
      <c r="A62" s="17" t="s">
        <v>64</v>
      </c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72">
        <f t="shared" si="0"/>
        <v>15000</v>
      </c>
    </row>
    <row r="63" spans="1:14" x14ac:dyDescent="0.25">
      <c r="A63" s="17" t="s">
        <v>140</v>
      </c>
      <c r="B63" s="25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72">
        <f t="shared" si="0"/>
        <v>590000</v>
      </c>
    </row>
    <row r="64" spans="1:14" ht="13.8" thickBot="1" x14ac:dyDescent="0.3">
      <c r="A64" s="37" t="s">
        <v>66</v>
      </c>
      <c r="B64" s="30"/>
      <c r="C64" s="31"/>
      <c r="D64" s="32">
        <v>100000</v>
      </c>
      <c r="E64" s="31"/>
      <c r="F64" s="31"/>
      <c r="G64" s="31"/>
      <c r="H64" s="31"/>
      <c r="I64" s="31"/>
      <c r="J64" s="32">
        <v>100000</v>
      </c>
      <c r="K64" s="31"/>
      <c r="L64" s="31"/>
      <c r="M64" s="32">
        <f>50000+25000+8000+8000+9000+10000+10000</f>
        <v>120000</v>
      </c>
      <c r="N64" s="73">
        <f t="shared" si="0"/>
        <v>320000</v>
      </c>
    </row>
    <row r="65" spans="1:14" ht="13.8" thickBot="1" x14ac:dyDescent="0.3">
      <c r="A65" s="38" t="s">
        <v>13</v>
      </c>
      <c r="B65" s="34">
        <f t="shared" ref="B65:M65" si="1">SUM(B7:B64)</f>
        <v>4026900</v>
      </c>
      <c r="C65" s="35">
        <f t="shared" si="1"/>
        <v>2157192.8199999998</v>
      </c>
      <c r="D65" s="35">
        <f t="shared" si="1"/>
        <v>1355110</v>
      </c>
      <c r="E65" s="35">
        <f t="shared" si="1"/>
        <v>2301505</v>
      </c>
      <c r="F65" s="35">
        <f t="shared" si="1"/>
        <v>1764776.6</v>
      </c>
      <c r="G65" s="35">
        <f t="shared" si="1"/>
        <v>1537492.35</v>
      </c>
      <c r="H65" s="35">
        <f t="shared" si="1"/>
        <v>649286.6</v>
      </c>
      <c r="I65" s="35">
        <f t="shared" si="1"/>
        <v>935869.97</v>
      </c>
      <c r="J65" s="35">
        <f t="shared" si="1"/>
        <v>1133620</v>
      </c>
      <c r="K65" s="35">
        <f t="shared" si="1"/>
        <v>572329.72</v>
      </c>
      <c r="L65" s="35">
        <f t="shared" si="1"/>
        <v>819653</v>
      </c>
      <c r="M65" s="35">
        <f t="shared" si="1"/>
        <v>2441659.59</v>
      </c>
      <c r="N65" s="74">
        <f>SUM(B65:M65)</f>
        <v>19695395.650000002</v>
      </c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16" workbookViewId="0">
      <selection activeCell="N34" sqref="N34"/>
    </sheetView>
  </sheetViews>
  <sheetFormatPr defaultRowHeight="13.2" x14ac:dyDescent="0.25"/>
  <cols>
    <col min="1" max="1" width="37.44140625" customWidth="1"/>
    <col min="2" max="2" width="0.109375" hidden="1" customWidth="1"/>
    <col min="3" max="3" width="7.5546875" customWidth="1"/>
    <col min="4" max="4" width="9.5546875" customWidth="1"/>
    <col min="6" max="6" width="9" customWidth="1"/>
    <col min="7" max="9" width="8.5546875" customWidth="1"/>
    <col min="10" max="10" width="8.88671875" customWidth="1"/>
    <col min="11" max="11" width="8.44140625" customWidth="1"/>
    <col min="12" max="12" width="8.5546875" customWidth="1"/>
    <col min="13" max="13" width="9.88671875" customWidth="1"/>
    <col min="14" max="14" width="9.5546875" customWidth="1"/>
  </cols>
  <sheetData>
    <row r="1" spans="1:14" ht="15.6" x14ac:dyDescent="0.3">
      <c r="B1" s="1" t="s">
        <v>67</v>
      </c>
      <c r="C1" s="1" t="s">
        <v>187</v>
      </c>
    </row>
    <row r="3" spans="1:14" ht="13.8" thickBot="1" x14ac:dyDescent="0.3"/>
    <row r="4" spans="1:14" ht="13.8" thickBot="1" x14ac:dyDescent="0.3">
      <c r="B4" s="43" t="s">
        <v>0</v>
      </c>
      <c r="C4" s="27" t="s">
        <v>7</v>
      </c>
      <c r="D4" s="28" t="s">
        <v>1</v>
      </c>
      <c r="E4" s="28" t="s">
        <v>2</v>
      </c>
      <c r="F4" s="28" t="s">
        <v>3</v>
      </c>
      <c r="G4" s="28" t="s">
        <v>134</v>
      </c>
      <c r="H4" s="28" t="s">
        <v>4</v>
      </c>
      <c r="I4" s="28" t="s">
        <v>9</v>
      </c>
      <c r="J4" s="28" t="s">
        <v>5</v>
      </c>
      <c r="K4" s="28" t="s">
        <v>6</v>
      </c>
      <c r="L4" s="28" t="s">
        <v>10</v>
      </c>
      <c r="M4" s="28" t="s">
        <v>11</v>
      </c>
      <c r="N4" s="29" t="s">
        <v>13</v>
      </c>
    </row>
    <row r="5" spans="1:14" x14ac:dyDescent="0.25">
      <c r="A5" s="16" t="s">
        <v>68</v>
      </c>
      <c r="C5" s="19">
        <v>450000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20">
        <f>SUM(C5:M5)</f>
        <v>450000</v>
      </c>
    </row>
    <row r="6" spans="1:14" x14ac:dyDescent="0.25">
      <c r="A6" s="57" t="s">
        <v>69</v>
      </c>
      <c r="B6" s="52"/>
      <c r="C6" s="40"/>
      <c r="D6" s="45">
        <v>1636470</v>
      </c>
      <c r="E6" s="53"/>
      <c r="F6" s="53"/>
      <c r="G6" s="53"/>
      <c r="H6" s="53"/>
      <c r="I6" s="53"/>
      <c r="J6" s="53"/>
      <c r="K6" s="53"/>
      <c r="L6" s="53"/>
      <c r="M6" s="53"/>
      <c r="N6" s="22">
        <f t="shared" ref="N6:N67" si="0">SUM(C6:M6)</f>
        <v>1636470</v>
      </c>
    </row>
    <row r="7" spans="1:14" x14ac:dyDescent="0.25">
      <c r="A7" s="18" t="s">
        <v>70</v>
      </c>
      <c r="C7" s="39"/>
      <c r="D7" s="44"/>
      <c r="E7" s="64">
        <v>3750000</v>
      </c>
      <c r="F7" s="44"/>
      <c r="G7" s="44"/>
      <c r="H7" s="44"/>
      <c r="I7" s="44"/>
      <c r="J7" s="44"/>
      <c r="K7" s="44"/>
      <c r="L7" s="44"/>
      <c r="M7" s="44"/>
      <c r="N7" s="20">
        <f t="shared" si="0"/>
        <v>3750000</v>
      </c>
    </row>
    <row r="8" spans="1:14" x14ac:dyDescent="0.25">
      <c r="A8" s="17" t="s">
        <v>71</v>
      </c>
      <c r="B8" s="52"/>
      <c r="C8" s="40"/>
      <c r="D8" s="53"/>
      <c r="E8" s="53"/>
      <c r="F8" s="65">
        <v>1190000</v>
      </c>
      <c r="G8" s="53"/>
      <c r="H8" s="53"/>
      <c r="I8" s="53"/>
      <c r="J8" s="53"/>
      <c r="K8" s="53"/>
      <c r="L8" s="53"/>
      <c r="M8" s="53"/>
      <c r="N8" s="22">
        <f t="shared" si="0"/>
        <v>1190000</v>
      </c>
    </row>
    <row r="9" spans="1:14" x14ac:dyDescent="0.25">
      <c r="A9" s="18" t="s">
        <v>72</v>
      </c>
      <c r="C9" s="39"/>
      <c r="D9" s="44"/>
      <c r="E9" s="44"/>
      <c r="F9" s="44"/>
      <c r="G9" s="6">
        <v>58536.57</v>
      </c>
      <c r="H9" s="44"/>
      <c r="I9" s="44"/>
      <c r="J9" s="44"/>
      <c r="K9" s="44"/>
      <c r="L9" s="44"/>
      <c r="M9" s="44"/>
      <c r="N9" s="20">
        <f t="shared" si="0"/>
        <v>58536.57</v>
      </c>
    </row>
    <row r="10" spans="1:14" x14ac:dyDescent="0.25">
      <c r="A10" s="17" t="s">
        <v>73</v>
      </c>
      <c r="B10" s="52"/>
      <c r="C10" s="40"/>
      <c r="D10" s="53"/>
      <c r="E10" s="53"/>
      <c r="F10" s="53"/>
      <c r="G10" s="14">
        <v>40650.400000000001</v>
      </c>
      <c r="H10" s="53"/>
      <c r="I10" s="53"/>
      <c r="J10" s="53"/>
      <c r="K10" s="53"/>
      <c r="L10" s="53"/>
      <c r="M10" s="53"/>
      <c r="N10" s="22">
        <f t="shared" si="0"/>
        <v>40650.400000000001</v>
      </c>
    </row>
    <row r="11" spans="1:14" x14ac:dyDescent="0.25">
      <c r="A11" s="18" t="s">
        <v>74</v>
      </c>
      <c r="C11" s="39"/>
      <c r="D11" s="44"/>
      <c r="E11" s="44"/>
      <c r="F11" s="44"/>
      <c r="G11" s="6">
        <v>27642.27</v>
      </c>
      <c r="H11" s="44"/>
      <c r="I11" s="44"/>
      <c r="J11" s="44"/>
      <c r="K11" s="44"/>
      <c r="L11" s="44"/>
      <c r="M11" s="44"/>
      <c r="N11" s="20">
        <f t="shared" si="0"/>
        <v>27642.27</v>
      </c>
    </row>
    <row r="12" spans="1:14" x14ac:dyDescent="0.25">
      <c r="A12" s="17" t="s">
        <v>75</v>
      </c>
      <c r="B12" s="52"/>
      <c r="C12" s="40"/>
      <c r="D12" s="53"/>
      <c r="E12" s="53"/>
      <c r="F12" s="53"/>
      <c r="G12" s="14">
        <v>60975.6</v>
      </c>
      <c r="H12" s="53"/>
      <c r="I12" s="53"/>
      <c r="J12" s="53"/>
      <c r="K12" s="53"/>
      <c r="L12" s="53"/>
      <c r="M12" s="53"/>
      <c r="N12" s="22">
        <f t="shared" si="0"/>
        <v>60975.6</v>
      </c>
    </row>
    <row r="13" spans="1:14" x14ac:dyDescent="0.25">
      <c r="A13" s="18" t="s">
        <v>76</v>
      </c>
      <c r="C13" s="39"/>
      <c r="D13" s="44"/>
      <c r="E13" s="44"/>
      <c r="F13" s="44"/>
      <c r="G13" s="6">
        <v>1185825.83</v>
      </c>
      <c r="H13" s="44"/>
      <c r="I13" s="44"/>
      <c r="J13" s="44"/>
      <c r="K13" s="44"/>
      <c r="L13" s="44"/>
      <c r="M13" s="44"/>
      <c r="N13" s="20">
        <f t="shared" si="0"/>
        <v>1185825.83</v>
      </c>
    </row>
    <row r="14" spans="1:14" x14ac:dyDescent="0.25">
      <c r="A14" s="17" t="s">
        <v>77</v>
      </c>
      <c r="B14" s="52"/>
      <c r="C14" s="40"/>
      <c r="D14" s="53"/>
      <c r="E14" s="53"/>
      <c r="F14" s="53"/>
      <c r="G14" s="14">
        <v>8130.08</v>
      </c>
      <c r="H14" s="53"/>
      <c r="I14" s="53"/>
      <c r="J14" s="53"/>
      <c r="K14" s="53"/>
      <c r="L14" s="53"/>
      <c r="M14" s="53"/>
      <c r="N14" s="22">
        <f t="shared" si="0"/>
        <v>8130.08</v>
      </c>
    </row>
    <row r="15" spans="1:14" x14ac:dyDescent="0.25">
      <c r="A15" s="18" t="s">
        <v>78</v>
      </c>
      <c r="C15" s="39"/>
      <c r="D15" s="44"/>
      <c r="E15" s="44"/>
      <c r="F15" s="44"/>
      <c r="G15" s="6">
        <v>24390.240000000002</v>
      </c>
      <c r="H15" s="44"/>
      <c r="I15" s="44"/>
      <c r="J15" s="44"/>
      <c r="K15" s="44"/>
      <c r="L15" s="44"/>
      <c r="M15" s="44"/>
      <c r="N15" s="20">
        <f t="shared" si="0"/>
        <v>24390.240000000002</v>
      </c>
    </row>
    <row r="16" spans="1:14" x14ac:dyDescent="0.25">
      <c r="A16" s="17" t="s">
        <v>79</v>
      </c>
      <c r="B16" s="52"/>
      <c r="C16" s="40"/>
      <c r="D16" s="53"/>
      <c r="E16" s="53"/>
      <c r="F16" s="53"/>
      <c r="G16" s="14">
        <v>81300.800000000003</v>
      </c>
      <c r="H16" s="53"/>
      <c r="I16" s="53"/>
      <c r="J16" s="53"/>
      <c r="K16" s="53"/>
      <c r="L16" s="53"/>
      <c r="M16" s="53"/>
      <c r="N16" s="22">
        <f t="shared" si="0"/>
        <v>81300.800000000003</v>
      </c>
    </row>
    <row r="17" spans="1:14" x14ac:dyDescent="0.25">
      <c r="A17" s="18" t="s">
        <v>80</v>
      </c>
      <c r="C17" s="39"/>
      <c r="D17" s="44"/>
      <c r="E17" s="44"/>
      <c r="F17" s="44"/>
      <c r="G17" s="6">
        <v>81300.800000000003</v>
      </c>
      <c r="H17" s="44"/>
      <c r="I17" s="44"/>
      <c r="J17" s="44"/>
      <c r="K17" s="44"/>
      <c r="L17" s="44"/>
      <c r="M17" s="44"/>
      <c r="N17" s="20">
        <f t="shared" si="0"/>
        <v>81300.800000000003</v>
      </c>
    </row>
    <row r="18" spans="1:14" x14ac:dyDescent="0.25">
      <c r="A18" s="17" t="s">
        <v>81</v>
      </c>
      <c r="B18" s="52"/>
      <c r="C18" s="40"/>
      <c r="D18" s="53"/>
      <c r="E18" s="53"/>
      <c r="F18" s="53"/>
      <c r="G18" s="14">
        <v>81300.800000000003</v>
      </c>
      <c r="H18" s="53"/>
      <c r="I18" s="53"/>
      <c r="J18" s="53"/>
      <c r="K18" s="53"/>
      <c r="L18" s="53"/>
      <c r="M18" s="53"/>
      <c r="N18" s="22">
        <f t="shared" si="0"/>
        <v>81300.800000000003</v>
      </c>
    </row>
    <row r="19" spans="1:14" x14ac:dyDescent="0.25">
      <c r="A19" s="18" t="s">
        <v>82</v>
      </c>
      <c r="C19" s="39"/>
      <c r="D19" s="44"/>
      <c r="E19" s="44"/>
      <c r="F19" s="44"/>
      <c r="G19" s="6">
        <v>48780.480000000003</v>
      </c>
      <c r="H19" s="44"/>
      <c r="I19" s="44"/>
      <c r="J19" s="44"/>
      <c r="K19" s="44"/>
      <c r="L19" s="44"/>
      <c r="M19" s="44"/>
      <c r="N19" s="20">
        <f t="shared" si="0"/>
        <v>48780.480000000003</v>
      </c>
    </row>
    <row r="20" spans="1:14" x14ac:dyDescent="0.25">
      <c r="A20" s="17" t="s">
        <v>83</v>
      </c>
      <c r="B20" s="52"/>
      <c r="C20" s="40"/>
      <c r="D20" s="53"/>
      <c r="E20" s="53"/>
      <c r="F20" s="53"/>
      <c r="G20" s="14">
        <v>154471.51999999999</v>
      </c>
      <c r="H20" s="53"/>
      <c r="I20" s="53"/>
      <c r="J20" s="53"/>
      <c r="K20" s="53"/>
      <c r="L20" s="53"/>
      <c r="M20" s="53"/>
      <c r="N20" s="22">
        <f t="shared" si="0"/>
        <v>154471.51999999999</v>
      </c>
    </row>
    <row r="21" spans="1:14" x14ac:dyDescent="0.25">
      <c r="A21" s="18" t="s">
        <v>84</v>
      </c>
      <c r="C21" s="39"/>
      <c r="D21" s="44"/>
      <c r="E21" s="44"/>
      <c r="F21" s="44"/>
      <c r="G21" s="6">
        <v>16260.16</v>
      </c>
      <c r="H21" s="44"/>
      <c r="I21" s="44"/>
      <c r="J21" s="44"/>
      <c r="K21" s="44"/>
      <c r="L21" s="44"/>
      <c r="M21" s="44"/>
      <c r="N21" s="20">
        <f t="shared" si="0"/>
        <v>16260.16</v>
      </c>
    </row>
    <row r="22" spans="1:14" x14ac:dyDescent="0.25">
      <c r="A22" s="17" t="s">
        <v>85</v>
      </c>
      <c r="B22" s="52"/>
      <c r="C22" s="40"/>
      <c r="D22" s="53"/>
      <c r="E22" s="53"/>
      <c r="F22" s="53"/>
      <c r="G22" s="14">
        <v>4065.04</v>
      </c>
      <c r="H22" s="53"/>
      <c r="I22" s="53"/>
      <c r="J22" s="53"/>
      <c r="K22" s="53"/>
      <c r="L22" s="53"/>
      <c r="M22" s="53"/>
      <c r="N22" s="22">
        <f t="shared" si="0"/>
        <v>4065.04</v>
      </c>
    </row>
    <row r="23" spans="1:14" x14ac:dyDescent="0.25">
      <c r="A23" s="18" t="s">
        <v>86</v>
      </c>
      <c r="C23" s="39"/>
      <c r="D23" s="44"/>
      <c r="E23" s="44"/>
      <c r="F23" s="44"/>
      <c r="G23" s="6">
        <v>1219.51</v>
      </c>
      <c r="H23" s="44"/>
      <c r="I23" s="44"/>
      <c r="J23" s="44"/>
      <c r="K23" s="44"/>
      <c r="L23" s="44"/>
      <c r="M23" s="44"/>
      <c r="N23" s="20">
        <f t="shared" si="0"/>
        <v>1219.51</v>
      </c>
    </row>
    <row r="24" spans="1:14" x14ac:dyDescent="0.25">
      <c r="A24" s="17" t="s">
        <v>132</v>
      </c>
      <c r="B24" s="52"/>
      <c r="C24" s="40"/>
      <c r="D24" s="53"/>
      <c r="E24" s="53"/>
      <c r="F24" s="53"/>
      <c r="G24" s="14">
        <v>8130.08</v>
      </c>
      <c r="H24" s="53"/>
      <c r="I24" s="53"/>
      <c r="J24" s="53"/>
      <c r="K24" s="53"/>
      <c r="L24" s="53"/>
      <c r="M24" s="53"/>
      <c r="N24" s="22">
        <f t="shared" si="0"/>
        <v>8130.08</v>
      </c>
    </row>
    <row r="25" spans="1:14" x14ac:dyDescent="0.25">
      <c r="A25" s="18" t="s">
        <v>87</v>
      </c>
      <c r="C25" s="39"/>
      <c r="D25" s="44"/>
      <c r="E25" s="44"/>
      <c r="F25" s="44"/>
      <c r="G25" s="6">
        <v>16260.16</v>
      </c>
      <c r="H25" s="44"/>
      <c r="I25" s="44"/>
      <c r="J25" s="44"/>
      <c r="K25" s="44"/>
      <c r="L25" s="44"/>
      <c r="M25" s="44"/>
      <c r="N25" s="20">
        <f t="shared" si="0"/>
        <v>16260.16</v>
      </c>
    </row>
    <row r="26" spans="1:14" x14ac:dyDescent="0.25">
      <c r="A26" s="17" t="s">
        <v>88</v>
      </c>
      <c r="B26" s="52"/>
      <c r="C26" s="40"/>
      <c r="D26" s="53"/>
      <c r="E26" s="53"/>
      <c r="F26" s="53"/>
      <c r="G26" s="14">
        <v>195121.92000000001</v>
      </c>
      <c r="H26" s="53"/>
      <c r="I26" s="53"/>
      <c r="J26" s="53"/>
      <c r="K26" s="53"/>
      <c r="L26" s="53"/>
      <c r="M26" s="53"/>
      <c r="N26" s="22">
        <f t="shared" si="0"/>
        <v>195121.92000000001</v>
      </c>
    </row>
    <row r="27" spans="1:14" x14ac:dyDescent="0.25">
      <c r="A27" s="18" t="s">
        <v>89</v>
      </c>
      <c r="C27" s="39"/>
      <c r="D27" s="44"/>
      <c r="E27" s="44"/>
      <c r="F27" s="44"/>
      <c r="G27" s="6">
        <v>16260.16</v>
      </c>
      <c r="H27" s="44"/>
      <c r="I27" s="44"/>
      <c r="J27" s="44"/>
      <c r="K27" s="44"/>
      <c r="L27" s="44"/>
      <c r="M27" s="44"/>
      <c r="N27" s="20">
        <f t="shared" si="0"/>
        <v>16260.16</v>
      </c>
    </row>
    <row r="28" spans="1:14" x14ac:dyDescent="0.25">
      <c r="A28" s="17" t="s">
        <v>90</v>
      </c>
      <c r="B28" s="52"/>
      <c r="C28" s="40"/>
      <c r="D28" s="53"/>
      <c r="E28" s="53"/>
      <c r="F28" s="53"/>
      <c r="G28" s="14">
        <v>20325.2</v>
      </c>
      <c r="H28" s="53"/>
      <c r="I28" s="53"/>
      <c r="J28" s="53"/>
      <c r="K28" s="53"/>
      <c r="L28" s="53"/>
      <c r="M28" s="53"/>
      <c r="N28" s="22">
        <f t="shared" si="0"/>
        <v>20325.2</v>
      </c>
    </row>
    <row r="29" spans="1:14" x14ac:dyDescent="0.25">
      <c r="A29" s="18" t="s">
        <v>135</v>
      </c>
      <c r="C29" s="39"/>
      <c r="D29" s="44"/>
      <c r="E29" s="44"/>
      <c r="F29" s="44"/>
      <c r="G29" s="6">
        <v>32520.32</v>
      </c>
      <c r="H29" s="44"/>
      <c r="I29" s="44"/>
      <c r="J29" s="44"/>
      <c r="K29" s="44"/>
      <c r="L29" s="44"/>
      <c r="M29" s="44"/>
      <c r="N29" s="20">
        <f t="shared" si="0"/>
        <v>32520.32</v>
      </c>
    </row>
    <row r="30" spans="1:14" x14ac:dyDescent="0.25">
      <c r="A30" s="57" t="s">
        <v>91</v>
      </c>
      <c r="B30" s="52"/>
      <c r="C30" s="40"/>
      <c r="D30" s="53"/>
      <c r="E30" s="53"/>
      <c r="F30" s="53"/>
      <c r="G30" s="53"/>
      <c r="H30" s="45">
        <v>200000</v>
      </c>
      <c r="I30" s="53"/>
      <c r="J30" s="53"/>
      <c r="K30" s="53"/>
      <c r="L30" s="53"/>
      <c r="M30" s="53"/>
      <c r="N30" s="22">
        <f t="shared" si="0"/>
        <v>200000</v>
      </c>
    </row>
    <row r="31" spans="1:14" x14ac:dyDescent="0.25">
      <c r="A31" s="18" t="s">
        <v>92</v>
      </c>
      <c r="C31" s="39"/>
      <c r="D31" s="44"/>
      <c r="E31" s="44"/>
      <c r="F31" s="44"/>
      <c r="G31" s="44"/>
      <c r="H31" s="54">
        <v>269565.44</v>
      </c>
      <c r="I31" s="44"/>
      <c r="J31" s="44"/>
      <c r="K31" s="44"/>
      <c r="L31" s="44"/>
      <c r="M31" s="44"/>
      <c r="N31" s="20">
        <f t="shared" si="0"/>
        <v>269565.44</v>
      </c>
    </row>
    <row r="32" spans="1:14" x14ac:dyDescent="0.25">
      <c r="A32" s="17" t="s">
        <v>93</v>
      </c>
      <c r="B32" s="52"/>
      <c r="C32" s="40"/>
      <c r="D32" s="53"/>
      <c r="E32" s="53"/>
      <c r="F32" s="53"/>
      <c r="G32" s="53"/>
      <c r="H32" s="46">
        <v>112270.52</v>
      </c>
      <c r="I32" s="53"/>
      <c r="J32" s="53"/>
      <c r="K32" s="53"/>
      <c r="L32" s="53"/>
      <c r="M32" s="53"/>
      <c r="N32" s="22">
        <f t="shared" si="0"/>
        <v>112270.52</v>
      </c>
    </row>
    <row r="33" spans="1:14" x14ac:dyDescent="0.25">
      <c r="A33" s="18" t="s">
        <v>94</v>
      </c>
      <c r="C33" s="39"/>
      <c r="D33" s="44"/>
      <c r="E33" s="44"/>
      <c r="F33" s="44"/>
      <c r="G33" s="44"/>
      <c r="H33" s="54">
        <v>194621.6</v>
      </c>
      <c r="I33" s="44"/>
      <c r="J33" s="44"/>
      <c r="K33" s="44"/>
      <c r="L33" s="44"/>
      <c r="M33" s="44"/>
      <c r="N33" s="20">
        <f t="shared" si="0"/>
        <v>194621.6</v>
      </c>
    </row>
    <row r="34" spans="1:14" x14ac:dyDescent="0.25">
      <c r="A34" s="37" t="s">
        <v>36</v>
      </c>
      <c r="B34" s="61"/>
      <c r="C34" s="41"/>
      <c r="D34" s="62"/>
      <c r="E34" s="62"/>
      <c r="F34" s="62"/>
      <c r="G34" s="62"/>
      <c r="H34" s="47">
        <v>127665.96</v>
      </c>
      <c r="I34" s="62"/>
      <c r="J34" s="62"/>
      <c r="K34" s="62"/>
      <c r="L34" s="62"/>
      <c r="M34" s="62"/>
      <c r="N34" s="33">
        <f t="shared" si="0"/>
        <v>127665.96</v>
      </c>
    </row>
    <row r="35" spans="1:14" x14ac:dyDescent="0.25">
      <c r="A35" s="17" t="s">
        <v>65</v>
      </c>
      <c r="B35" s="52"/>
      <c r="C35" s="40"/>
      <c r="D35" s="53"/>
      <c r="E35" s="53"/>
      <c r="F35" s="53"/>
      <c r="G35" s="53"/>
      <c r="H35" s="46">
        <v>100000</v>
      </c>
      <c r="I35" s="53"/>
      <c r="J35" s="53"/>
      <c r="K35" s="53"/>
      <c r="L35" s="53"/>
      <c r="M35" s="53"/>
      <c r="N35" s="22">
        <f t="shared" si="0"/>
        <v>100000</v>
      </c>
    </row>
    <row r="36" spans="1:14" x14ac:dyDescent="0.25">
      <c r="A36" s="57" t="s">
        <v>95</v>
      </c>
      <c r="B36" s="52"/>
      <c r="C36" s="40"/>
      <c r="D36" s="53"/>
      <c r="E36" s="53"/>
      <c r="F36" s="53"/>
      <c r="G36" s="53"/>
      <c r="H36" s="53"/>
      <c r="I36" s="49">
        <v>327774.24</v>
      </c>
      <c r="J36" s="53"/>
      <c r="K36" s="53"/>
      <c r="L36" s="53"/>
      <c r="M36" s="53"/>
      <c r="N36" s="22">
        <f t="shared" si="0"/>
        <v>327774.24</v>
      </c>
    </row>
    <row r="37" spans="1:14" x14ac:dyDescent="0.25">
      <c r="A37" s="57" t="s">
        <v>96</v>
      </c>
      <c r="B37" s="52"/>
      <c r="C37" s="40"/>
      <c r="D37" s="53"/>
      <c r="E37" s="53"/>
      <c r="F37" s="53"/>
      <c r="G37" s="53"/>
      <c r="H37" s="53"/>
      <c r="I37" s="49">
        <v>26578.5</v>
      </c>
      <c r="J37" s="53"/>
      <c r="K37" s="53"/>
      <c r="L37" s="53"/>
      <c r="M37" s="53"/>
      <c r="N37" s="22">
        <f t="shared" si="0"/>
        <v>26578.5</v>
      </c>
    </row>
    <row r="38" spans="1:14" x14ac:dyDescent="0.25">
      <c r="A38" s="57" t="s">
        <v>97</v>
      </c>
      <c r="B38" s="52"/>
      <c r="C38" s="40"/>
      <c r="D38" s="53"/>
      <c r="E38" s="53"/>
      <c r="F38" s="53"/>
      <c r="G38" s="53"/>
      <c r="H38" s="53"/>
      <c r="I38" s="49">
        <v>138371.76</v>
      </c>
      <c r="J38" s="53"/>
      <c r="K38" s="53"/>
      <c r="L38" s="53"/>
      <c r="M38" s="53"/>
      <c r="N38" s="22">
        <f t="shared" si="0"/>
        <v>138371.76</v>
      </c>
    </row>
    <row r="39" spans="1:14" x14ac:dyDescent="0.25">
      <c r="A39" s="58" t="s">
        <v>98</v>
      </c>
      <c r="C39" s="39"/>
      <c r="D39" s="44"/>
      <c r="E39" s="44"/>
      <c r="F39" s="44"/>
      <c r="G39" s="44"/>
      <c r="H39" s="44"/>
      <c r="I39" s="48">
        <v>30503.94</v>
      </c>
      <c r="J39" s="44"/>
      <c r="K39" s="44"/>
      <c r="L39" s="44"/>
      <c r="M39" s="44"/>
      <c r="N39" s="20">
        <f t="shared" si="0"/>
        <v>30503.94</v>
      </c>
    </row>
    <row r="40" spans="1:14" x14ac:dyDescent="0.25">
      <c r="A40" s="57" t="s">
        <v>99</v>
      </c>
      <c r="B40" s="52"/>
      <c r="C40" s="40"/>
      <c r="D40" s="53"/>
      <c r="E40" s="53"/>
      <c r="F40" s="53"/>
      <c r="G40" s="53"/>
      <c r="H40" s="53"/>
      <c r="I40" s="49">
        <v>51030.720000000001</v>
      </c>
      <c r="J40" s="53"/>
      <c r="K40" s="53"/>
      <c r="L40" s="53"/>
      <c r="M40" s="53"/>
      <c r="N40" s="22">
        <f t="shared" si="0"/>
        <v>51030.720000000001</v>
      </c>
    </row>
    <row r="41" spans="1:14" x14ac:dyDescent="0.25">
      <c r="A41" s="58" t="s">
        <v>100</v>
      </c>
      <c r="C41" s="39"/>
      <c r="D41" s="44"/>
      <c r="E41" s="44"/>
      <c r="F41" s="44"/>
      <c r="G41" s="44"/>
      <c r="H41" s="44"/>
      <c r="I41" s="48">
        <v>68776.98</v>
      </c>
      <c r="J41" s="44"/>
      <c r="K41" s="44"/>
      <c r="L41" s="44"/>
      <c r="M41" s="44"/>
      <c r="N41" s="20">
        <f t="shared" si="0"/>
        <v>68776.98</v>
      </c>
    </row>
    <row r="42" spans="1:14" x14ac:dyDescent="0.25">
      <c r="A42" s="57" t="s">
        <v>101</v>
      </c>
      <c r="B42" s="52"/>
      <c r="C42" s="40"/>
      <c r="D42" s="53"/>
      <c r="E42" s="53"/>
      <c r="F42" s="53"/>
      <c r="G42" s="53"/>
      <c r="H42" s="53"/>
      <c r="I42" s="49">
        <v>33448.019999999997</v>
      </c>
      <c r="J42" s="53"/>
      <c r="K42" s="53"/>
      <c r="L42" s="53"/>
      <c r="M42" s="53"/>
      <c r="N42" s="22">
        <f t="shared" si="0"/>
        <v>33448.019999999997</v>
      </c>
    </row>
    <row r="43" spans="1:14" x14ac:dyDescent="0.25">
      <c r="A43" s="58" t="s">
        <v>133</v>
      </c>
      <c r="C43" s="39"/>
      <c r="D43" s="44"/>
      <c r="E43" s="44"/>
      <c r="F43" s="44"/>
      <c r="G43" s="44"/>
      <c r="H43" s="44"/>
      <c r="I43" s="48">
        <v>168793.92</v>
      </c>
      <c r="J43" s="44"/>
      <c r="K43" s="44"/>
      <c r="L43" s="44"/>
      <c r="M43" s="44"/>
      <c r="N43" s="20">
        <f t="shared" si="0"/>
        <v>168793.92</v>
      </c>
    </row>
    <row r="44" spans="1:14" x14ac:dyDescent="0.25">
      <c r="A44" s="57" t="s">
        <v>65</v>
      </c>
      <c r="B44" s="52"/>
      <c r="C44" s="40"/>
      <c r="D44" s="53"/>
      <c r="E44" s="53"/>
      <c r="F44" s="53"/>
      <c r="G44" s="53"/>
      <c r="H44" s="53"/>
      <c r="I44" s="49">
        <v>480000</v>
      </c>
      <c r="J44" s="53"/>
      <c r="K44" s="53"/>
      <c r="L44" s="53"/>
      <c r="M44" s="53"/>
      <c r="N44" s="22">
        <f t="shared" si="0"/>
        <v>480000</v>
      </c>
    </row>
    <row r="45" spans="1:14" x14ac:dyDescent="0.25">
      <c r="A45" s="58" t="s">
        <v>102</v>
      </c>
      <c r="C45" s="39"/>
      <c r="D45" s="44"/>
      <c r="E45" s="44"/>
      <c r="F45" s="44"/>
      <c r="G45" s="44"/>
      <c r="H45" s="44"/>
      <c r="I45" s="44"/>
      <c r="J45" s="66">
        <v>1205000</v>
      </c>
      <c r="K45" s="44"/>
      <c r="L45" s="44"/>
      <c r="M45" s="44"/>
      <c r="N45" s="20">
        <f t="shared" si="0"/>
        <v>1205000</v>
      </c>
    </row>
    <row r="46" spans="1:14" x14ac:dyDescent="0.25">
      <c r="A46" s="17" t="s">
        <v>103</v>
      </c>
      <c r="B46" s="52"/>
      <c r="C46" s="40"/>
      <c r="D46" s="53"/>
      <c r="E46" s="53"/>
      <c r="F46" s="53"/>
      <c r="G46" s="53"/>
      <c r="H46" s="53"/>
      <c r="I46" s="53"/>
      <c r="J46" s="46">
        <v>243902.4</v>
      </c>
      <c r="K46" s="53"/>
      <c r="L46" s="53"/>
      <c r="M46" s="53"/>
      <c r="N46" s="22">
        <f t="shared" si="0"/>
        <v>243902.4</v>
      </c>
    </row>
    <row r="47" spans="1:14" x14ac:dyDescent="0.25">
      <c r="A47" s="18" t="s">
        <v>104</v>
      </c>
      <c r="C47" s="39"/>
      <c r="D47" s="44"/>
      <c r="E47" s="44"/>
      <c r="F47" s="44"/>
      <c r="G47" s="44"/>
      <c r="H47" s="44"/>
      <c r="I47" s="44"/>
      <c r="J47" s="54">
        <v>56910.559999999998</v>
      </c>
      <c r="K47" s="44"/>
      <c r="L47" s="44"/>
      <c r="M47" s="44"/>
      <c r="N47" s="20">
        <f t="shared" si="0"/>
        <v>56910.559999999998</v>
      </c>
    </row>
    <row r="48" spans="1:14" x14ac:dyDescent="0.25">
      <c r="A48" s="59" t="s">
        <v>105</v>
      </c>
      <c r="B48" s="52"/>
      <c r="C48" s="40"/>
      <c r="D48" s="53"/>
      <c r="E48" s="53"/>
      <c r="F48" s="53"/>
      <c r="G48" s="53"/>
      <c r="H48" s="53"/>
      <c r="I48" s="53"/>
      <c r="J48" s="14"/>
      <c r="K48" s="55">
        <v>100000</v>
      </c>
      <c r="L48" s="53"/>
      <c r="M48" s="53"/>
      <c r="N48" s="22">
        <f t="shared" si="0"/>
        <v>100000</v>
      </c>
    </row>
    <row r="49" spans="1:14" x14ac:dyDescent="0.25">
      <c r="A49" s="60" t="s">
        <v>106</v>
      </c>
      <c r="C49" s="39"/>
      <c r="D49" s="44"/>
      <c r="E49" s="44"/>
      <c r="F49" s="44"/>
      <c r="G49" s="44"/>
      <c r="H49" s="44"/>
      <c r="I49" s="44"/>
      <c r="J49" s="44"/>
      <c r="K49" s="56">
        <v>607725</v>
      </c>
      <c r="L49" s="44"/>
      <c r="M49" s="44"/>
      <c r="N49" s="20">
        <f t="shared" si="0"/>
        <v>607725</v>
      </c>
    </row>
    <row r="50" spans="1:14" x14ac:dyDescent="0.25">
      <c r="A50" s="59" t="s">
        <v>107</v>
      </c>
      <c r="B50" s="52"/>
      <c r="C50" s="40"/>
      <c r="D50" s="53"/>
      <c r="E50" s="53"/>
      <c r="F50" s="53"/>
      <c r="G50" s="53"/>
      <c r="H50" s="53"/>
      <c r="I50" s="53"/>
      <c r="J50" s="53"/>
      <c r="K50" s="55">
        <v>17220</v>
      </c>
      <c r="L50" s="53"/>
      <c r="M50" s="53"/>
      <c r="N50" s="22">
        <f t="shared" si="0"/>
        <v>17220</v>
      </c>
    </row>
    <row r="51" spans="1:14" x14ac:dyDescent="0.25">
      <c r="A51" s="60" t="s">
        <v>108</v>
      </c>
      <c r="C51" s="39"/>
      <c r="D51" s="44"/>
      <c r="E51" s="44"/>
      <c r="F51" s="44"/>
      <c r="G51" s="44"/>
      <c r="H51" s="44"/>
      <c r="I51" s="44"/>
      <c r="J51" s="44"/>
      <c r="K51" s="56">
        <v>17220</v>
      </c>
      <c r="L51" s="44"/>
      <c r="M51" s="44"/>
      <c r="N51" s="20">
        <f t="shared" si="0"/>
        <v>17220</v>
      </c>
    </row>
    <row r="52" spans="1:14" x14ac:dyDescent="0.25">
      <c r="A52" s="59" t="s">
        <v>109</v>
      </c>
      <c r="B52" s="52"/>
      <c r="C52" s="40"/>
      <c r="D52" s="53"/>
      <c r="E52" s="53"/>
      <c r="F52" s="53"/>
      <c r="G52" s="53"/>
      <c r="H52" s="53"/>
      <c r="I52" s="53"/>
      <c r="J52" s="53"/>
      <c r="K52" s="55">
        <v>7380</v>
      </c>
      <c r="L52" s="53"/>
      <c r="M52" s="53"/>
      <c r="N52" s="22">
        <f t="shared" si="0"/>
        <v>7380</v>
      </c>
    </row>
    <row r="53" spans="1:14" x14ac:dyDescent="0.25">
      <c r="A53" s="60" t="s">
        <v>110</v>
      </c>
      <c r="C53" s="39"/>
      <c r="D53" s="44"/>
      <c r="E53" s="44"/>
      <c r="F53" s="44"/>
      <c r="G53" s="44"/>
      <c r="H53" s="44"/>
      <c r="I53" s="44"/>
      <c r="J53" s="44"/>
      <c r="K53" s="56">
        <v>10455</v>
      </c>
      <c r="L53" s="44"/>
      <c r="M53" s="44"/>
      <c r="N53" s="20">
        <f t="shared" si="0"/>
        <v>10455</v>
      </c>
    </row>
    <row r="54" spans="1:14" x14ac:dyDescent="0.25">
      <c r="A54" s="59" t="s">
        <v>111</v>
      </c>
      <c r="B54" s="52"/>
      <c r="C54" s="40"/>
      <c r="D54" s="53"/>
      <c r="E54" s="53"/>
      <c r="F54" s="53"/>
      <c r="G54" s="53"/>
      <c r="H54" s="53"/>
      <c r="I54" s="53"/>
      <c r="J54" s="53"/>
      <c r="K54" s="55">
        <v>11070</v>
      </c>
      <c r="L54" s="53"/>
      <c r="M54" s="53"/>
      <c r="N54" s="22">
        <f t="shared" si="0"/>
        <v>11070</v>
      </c>
    </row>
    <row r="55" spans="1:14" x14ac:dyDescent="0.25">
      <c r="A55" s="60" t="s">
        <v>112</v>
      </c>
      <c r="C55" s="39"/>
      <c r="D55" s="44"/>
      <c r="E55" s="44"/>
      <c r="F55" s="44"/>
      <c r="G55" s="44"/>
      <c r="H55" s="44"/>
      <c r="I55" s="44"/>
      <c r="J55" s="44"/>
      <c r="K55" s="56">
        <v>5535</v>
      </c>
      <c r="L55" s="44"/>
      <c r="M55" s="44"/>
      <c r="N55" s="20">
        <f t="shared" si="0"/>
        <v>5535</v>
      </c>
    </row>
    <row r="56" spans="1:14" x14ac:dyDescent="0.25">
      <c r="A56" s="59" t="s">
        <v>113</v>
      </c>
      <c r="B56" s="52"/>
      <c r="C56" s="40"/>
      <c r="D56" s="53"/>
      <c r="E56" s="53"/>
      <c r="F56" s="53"/>
      <c r="G56" s="53"/>
      <c r="H56" s="53"/>
      <c r="I56" s="53"/>
      <c r="J56" s="53"/>
      <c r="K56" s="55">
        <v>1230</v>
      </c>
      <c r="L56" s="53"/>
      <c r="M56" s="53"/>
      <c r="N56" s="22">
        <f t="shared" si="0"/>
        <v>1230</v>
      </c>
    </row>
    <row r="57" spans="1:14" x14ac:dyDescent="0.25">
      <c r="A57" s="58" t="s">
        <v>114</v>
      </c>
      <c r="C57" s="39"/>
      <c r="D57" s="44"/>
      <c r="E57" s="44"/>
      <c r="F57" s="44"/>
      <c r="G57" s="44"/>
      <c r="H57" s="44"/>
      <c r="I57" s="44"/>
      <c r="J57" s="44"/>
      <c r="K57" s="44"/>
      <c r="L57" s="50">
        <v>215000</v>
      </c>
      <c r="M57" s="44"/>
      <c r="N57" s="20">
        <f t="shared" si="0"/>
        <v>215000</v>
      </c>
    </row>
    <row r="58" spans="1:14" x14ac:dyDescent="0.25">
      <c r="A58" s="57" t="s">
        <v>115</v>
      </c>
      <c r="B58" s="52"/>
      <c r="C58" s="40"/>
      <c r="D58" s="53"/>
      <c r="E58" s="53"/>
      <c r="F58" s="53"/>
      <c r="G58" s="53"/>
      <c r="H58" s="53"/>
      <c r="I58" s="53"/>
      <c r="J58" s="53"/>
      <c r="K58" s="53"/>
      <c r="L58" s="51">
        <v>440000</v>
      </c>
      <c r="M58" s="53"/>
      <c r="N58" s="22">
        <f t="shared" si="0"/>
        <v>440000</v>
      </c>
    </row>
    <row r="59" spans="1:14" x14ac:dyDescent="0.25">
      <c r="A59" s="58" t="s">
        <v>116</v>
      </c>
      <c r="C59" s="39"/>
      <c r="D59" s="44"/>
      <c r="E59" s="44"/>
      <c r="F59" s="44"/>
      <c r="G59" s="44"/>
      <c r="H59" s="44"/>
      <c r="I59" s="44"/>
      <c r="J59" s="44"/>
      <c r="K59" s="44"/>
      <c r="L59" s="50">
        <v>2520000</v>
      </c>
      <c r="M59" s="44"/>
      <c r="N59" s="20">
        <f t="shared" si="0"/>
        <v>2520000</v>
      </c>
    </row>
    <row r="60" spans="1:14" x14ac:dyDescent="0.25">
      <c r="A60" s="57" t="s">
        <v>117</v>
      </c>
      <c r="B60" s="52"/>
      <c r="C60" s="40"/>
      <c r="D60" s="53"/>
      <c r="E60" s="53"/>
      <c r="F60" s="53"/>
      <c r="G60" s="53"/>
      <c r="H60" s="53"/>
      <c r="I60" s="53"/>
      <c r="J60" s="53"/>
      <c r="K60" s="53"/>
      <c r="L60" s="51">
        <v>408000</v>
      </c>
      <c r="M60" s="53"/>
      <c r="N60" s="22">
        <f t="shared" si="0"/>
        <v>408000</v>
      </c>
    </row>
    <row r="61" spans="1:14" x14ac:dyDescent="0.25">
      <c r="A61" s="58" t="s">
        <v>115</v>
      </c>
      <c r="C61" s="39"/>
      <c r="D61" s="44"/>
      <c r="E61" s="44"/>
      <c r="F61" s="44"/>
      <c r="G61" s="44"/>
      <c r="H61" s="44"/>
      <c r="I61" s="44"/>
      <c r="J61" s="44"/>
      <c r="K61" s="44"/>
      <c r="L61" s="50">
        <v>20000</v>
      </c>
      <c r="M61" s="44"/>
      <c r="N61" s="20">
        <f t="shared" si="0"/>
        <v>20000</v>
      </c>
    </row>
    <row r="62" spans="1:14" x14ac:dyDescent="0.25">
      <c r="A62" s="57" t="s">
        <v>118</v>
      </c>
      <c r="B62" s="52"/>
      <c r="C62" s="40"/>
      <c r="D62" s="53"/>
      <c r="E62" s="53"/>
      <c r="F62" s="53"/>
      <c r="G62" s="53"/>
      <c r="H62" s="53"/>
      <c r="I62" s="53"/>
      <c r="J62" s="53"/>
      <c r="K62" s="53"/>
      <c r="L62" s="51">
        <v>180000</v>
      </c>
      <c r="M62" s="53"/>
      <c r="N62" s="22">
        <f t="shared" si="0"/>
        <v>180000</v>
      </c>
    </row>
    <row r="63" spans="1:14" x14ac:dyDescent="0.25">
      <c r="A63" s="58" t="s">
        <v>119</v>
      </c>
      <c r="C63" s="39"/>
      <c r="D63" s="44"/>
      <c r="E63" s="44"/>
      <c r="F63" s="44"/>
      <c r="G63" s="44"/>
      <c r="H63" s="44"/>
      <c r="I63" s="44"/>
      <c r="J63" s="44"/>
      <c r="K63" s="44"/>
      <c r="L63" s="50">
        <v>195000</v>
      </c>
      <c r="M63" s="44"/>
      <c r="N63" s="20">
        <f t="shared" si="0"/>
        <v>195000</v>
      </c>
    </row>
    <row r="64" spans="1:14" x14ac:dyDescent="0.25">
      <c r="A64" s="57" t="s">
        <v>120</v>
      </c>
      <c r="B64" s="52"/>
      <c r="C64" s="40"/>
      <c r="D64" s="53"/>
      <c r="E64" s="53"/>
      <c r="F64" s="53"/>
      <c r="G64" s="53"/>
      <c r="H64" s="53"/>
      <c r="I64" s="53"/>
      <c r="J64" s="53"/>
      <c r="K64" s="53"/>
      <c r="L64" s="51">
        <v>45000</v>
      </c>
      <c r="M64" s="53"/>
      <c r="N64" s="22">
        <f t="shared" si="0"/>
        <v>45000</v>
      </c>
    </row>
    <row r="65" spans="1:14" x14ac:dyDescent="0.25">
      <c r="A65" s="58" t="s">
        <v>121</v>
      </c>
      <c r="C65" s="39"/>
      <c r="D65" s="44"/>
      <c r="E65" s="44"/>
      <c r="F65" s="44"/>
      <c r="G65" s="44"/>
      <c r="H65" s="44"/>
      <c r="I65" s="44"/>
      <c r="J65" s="44"/>
      <c r="K65" s="44"/>
      <c r="L65" s="50">
        <v>12000</v>
      </c>
      <c r="M65" s="44"/>
      <c r="N65" s="20">
        <f t="shared" si="0"/>
        <v>12000</v>
      </c>
    </row>
    <row r="66" spans="1:14" x14ac:dyDescent="0.25">
      <c r="A66" s="17" t="s">
        <v>122</v>
      </c>
      <c r="B66" s="52"/>
      <c r="C66" s="40"/>
      <c r="D66" s="53"/>
      <c r="E66" s="53"/>
      <c r="F66" s="53"/>
      <c r="G66" s="53"/>
      <c r="H66" s="53"/>
      <c r="I66" s="53"/>
      <c r="J66" s="53"/>
      <c r="K66" s="53"/>
      <c r="L66" s="53"/>
      <c r="M66" s="14">
        <v>2600000</v>
      </c>
      <c r="N66" s="22">
        <f t="shared" si="0"/>
        <v>2600000</v>
      </c>
    </row>
    <row r="67" spans="1:14" x14ac:dyDescent="0.25">
      <c r="A67" s="18" t="s">
        <v>123</v>
      </c>
      <c r="C67" s="39"/>
      <c r="D67" s="44"/>
      <c r="E67" s="44"/>
      <c r="F67" s="44"/>
      <c r="G67" s="44"/>
      <c r="H67" s="44"/>
      <c r="I67" s="44"/>
      <c r="J67" s="44"/>
      <c r="K67" s="44"/>
      <c r="L67" s="44"/>
      <c r="M67" s="6">
        <v>442000</v>
      </c>
      <c r="N67" s="20">
        <f t="shared" si="0"/>
        <v>442000</v>
      </c>
    </row>
    <row r="68" spans="1:14" x14ac:dyDescent="0.25">
      <c r="A68" s="17" t="s">
        <v>124</v>
      </c>
      <c r="B68" s="52"/>
      <c r="C68" s="40"/>
      <c r="D68" s="53"/>
      <c r="E68" s="53"/>
      <c r="F68" s="53"/>
      <c r="G68" s="53"/>
      <c r="H68" s="53"/>
      <c r="I68" s="53"/>
      <c r="J68" s="53"/>
      <c r="K68" s="53"/>
      <c r="L68" s="53"/>
      <c r="M68" s="14">
        <v>32500</v>
      </c>
      <c r="N68" s="22">
        <f t="shared" ref="N68:N75" si="1">SUM(C68:M68)</f>
        <v>32500</v>
      </c>
    </row>
    <row r="69" spans="1:14" x14ac:dyDescent="0.25">
      <c r="A69" s="18" t="s">
        <v>125</v>
      </c>
      <c r="C69" s="39"/>
      <c r="D69" s="44"/>
      <c r="E69" s="44"/>
      <c r="F69" s="44"/>
      <c r="G69" s="44"/>
      <c r="H69" s="44"/>
      <c r="I69" s="44"/>
      <c r="J69" s="44"/>
      <c r="K69" s="44"/>
      <c r="L69" s="44"/>
      <c r="M69" s="6">
        <v>73200</v>
      </c>
      <c r="N69" s="20">
        <f t="shared" si="1"/>
        <v>73200</v>
      </c>
    </row>
    <row r="70" spans="1:14" x14ac:dyDescent="0.25">
      <c r="A70" s="17" t="s">
        <v>126</v>
      </c>
      <c r="B70" s="52"/>
      <c r="C70" s="40"/>
      <c r="D70" s="53"/>
      <c r="E70" s="53"/>
      <c r="F70" s="53"/>
      <c r="G70" s="53"/>
      <c r="H70" s="53"/>
      <c r="I70" s="53"/>
      <c r="J70" s="53"/>
      <c r="K70" s="53"/>
      <c r="L70" s="53"/>
      <c r="M70" s="14">
        <v>120000</v>
      </c>
      <c r="N70" s="22">
        <f t="shared" si="1"/>
        <v>120000</v>
      </c>
    </row>
    <row r="71" spans="1:14" x14ac:dyDescent="0.25">
      <c r="A71" s="18" t="s">
        <v>127</v>
      </c>
      <c r="C71" s="39"/>
      <c r="D71" s="44"/>
      <c r="E71" s="44"/>
      <c r="F71" s="44"/>
      <c r="G71" s="44"/>
      <c r="H71" s="44"/>
      <c r="I71" s="44"/>
      <c r="J71" s="44"/>
      <c r="K71" s="44"/>
      <c r="L71" s="44"/>
      <c r="M71" s="6">
        <v>5180</v>
      </c>
      <c r="N71" s="20">
        <f t="shared" si="1"/>
        <v>5180</v>
      </c>
    </row>
    <row r="72" spans="1:14" x14ac:dyDescent="0.25">
      <c r="A72" s="17" t="s">
        <v>128</v>
      </c>
      <c r="B72" s="52"/>
      <c r="C72" s="40"/>
      <c r="D72" s="53"/>
      <c r="E72" s="53"/>
      <c r="F72" s="53"/>
      <c r="G72" s="53"/>
      <c r="H72" s="53"/>
      <c r="I72" s="53"/>
      <c r="J72" s="53"/>
      <c r="K72" s="53"/>
      <c r="L72" s="53"/>
      <c r="M72" s="14">
        <v>1050396</v>
      </c>
      <c r="N72" s="22">
        <f t="shared" si="1"/>
        <v>1050396</v>
      </c>
    </row>
    <row r="73" spans="1:14" x14ac:dyDescent="0.25">
      <c r="A73" s="18" t="s">
        <v>129</v>
      </c>
      <c r="C73" s="39"/>
      <c r="D73" s="44"/>
      <c r="E73" s="44"/>
      <c r="F73" s="44"/>
      <c r="G73" s="44"/>
      <c r="H73" s="44"/>
      <c r="I73" s="44"/>
      <c r="J73" s="44"/>
      <c r="K73" s="44"/>
      <c r="L73" s="44"/>
      <c r="M73" s="6">
        <v>300000</v>
      </c>
      <c r="N73" s="20">
        <f t="shared" si="1"/>
        <v>300000</v>
      </c>
    </row>
    <row r="74" spans="1:14" x14ac:dyDescent="0.25">
      <c r="A74" s="17" t="s">
        <v>130</v>
      </c>
      <c r="B74" s="52"/>
      <c r="C74" s="40"/>
      <c r="D74" s="53"/>
      <c r="E74" s="53"/>
      <c r="F74" s="53"/>
      <c r="G74" s="53"/>
      <c r="H74" s="53"/>
      <c r="I74" s="53"/>
      <c r="J74" s="53"/>
      <c r="K74" s="53"/>
      <c r="L74" s="53"/>
      <c r="M74" s="14">
        <v>150000</v>
      </c>
      <c r="N74" s="22">
        <f t="shared" si="1"/>
        <v>150000</v>
      </c>
    </row>
    <row r="75" spans="1:14" ht="13.8" thickBot="1" x14ac:dyDescent="0.3">
      <c r="A75" s="67" t="s">
        <v>131</v>
      </c>
      <c r="B75" s="61"/>
      <c r="C75" s="41"/>
      <c r="D75" s="62"/>
      <c r="E75" s="62"/>
      <c r="F75" s="62"/>
      <c r="G75" s="62"/>
      <c r="H75" s="62"/>
      <c r="I75" s="62"/>
      <c r="J75" s="62"/>
      <c r="K75" s="62"/>
      <c r="L75" s="62"/>
      <c r="M75" s="32">
        <v>150000</v>
      </c>
      <c r="N75" s="33">
        <f t="shared" si="1"/>
        <v>150000</v>
      </c>
    </row>
    <row r="76" spans="1:14" ht="13.8" thickBot="1" x14ac:dyDescent="0.3">
      <c r="A76" s="38" t="s">
        <v>13</v>
      </c>
      <c r="B76" s="63"/>
      <c r="C76" s="34">
        <f t="shared" ref="C76:N76" si="2">SUM(C5:C75)</f>
        <v>450000</v>
      </c>
      <c r="D76" s="35">
        <f t="shared" si="2"/>
        <v>1636470</v>
      </c>
      <c r="E76" s="35">
        <f t="shared" si="2"/>
        <v>3750000</v>
      </c>
      <c r="F76" s="35">
        <f t="shared" si="2"/>
        <v>1190000</v>
      </c>
      <c r="G76" s="35">
        <f t="shared" si="2"/>
        <v>2163467.9400000004</v>
      </c>
      <c r="H76" s="35">
        <f t="shared" si="2"/>
        <v>1004123.5199999999</v>
      </c>
      <c r="I76" s="35">
        <f t="shared" si="2"/>
        <v>1325278.08</v>
      </c>
      <c r="J76" s="35">
        <f t="shared" si="2"/>
        <v>1505812.96</v>
      </c>
      <c r="K76" s="35">
        <f t="shared" si="2"/>
        <v>777835</v>
      </c>
      <c r="L76" s="35">
        <f t="shared" si="2"/>
        <v>4035000</v>
      </c>
      <c r="M76" s="35">
        <f t="shared" si="2"/>
        <v>4923276</v>
      </c>
      <c r="N76" s="36">
        <f t="shared" si="2"/>
        <v>22761263.5</v>
      </c>
    </row>
    <row r="80" spans="1:14" x14ac:dyDescent="0.25">
      <c r="M80" s="42"/>
    </row>
  </sheetData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9"/>
  <sheetViews>
    <sheetView tabSelected="1" zoomScaleNormal="100" workbookViewId="0">
      <selection activeCell="C185" sqref="C185"/>
    </sheetView>
  </sheetViews>
  <sheetFormatPr defaultColWidth="8.88671875" defaultRowHeight="13.8" x14ac:dyDescent="0.3"/>
  <cols>
    <col min="1" max="1" width="8" style="79" customWidth="1"/>
    <col min="2" max="2" width="10.44140625" style="79" customWidth="1"/>
    <col min="3" max="3" width="46.33203125" style="79" customWidth="1"/>
    <col min="4" max="4" width="19.33203125" style="114" customWidth="1"/>
    <col min="5" max="16384" width="8.88671875" style="79"/>
  </cols>
  <sheetData>
    <row r="1" spans="1:4" s="119" customFormat="1" ht="15.6" customHeight="1" x14ac:dyDescent="0.3">
      <c r="A1" s="118"/>
      <c r="B1" s="118"/>
      <c r="C1" s="118"/>
      <c r="D1" s="118"/>
    </row>
    <row r="2" spans="1:4" s="120" customFormat="1" ht="21.6" customHeight="1" x14ac:dyDescent="0.35">
      <c r="A2" s="166" t="s">
        <v>320</v>
      </c>
      <c r="B2" s="166"/>
      <c r="C2" s="166"/>
      <c r="D2" s="166"/>
    </row>
    <row r="3" spans="1:4" ht="22.95" customHeight="1" thickBot="1" x14ac:dyDescent="0.35">
      <c r="A3" s="165" t="s">
        <v>206</v>
      </c>
      <c r="B3" s="165"/>
      <c r="C3" s="165"/>
    </row>
    <row r="4" spans="1:4" ht="28.2" customHeight="1" thickBot="1" x14ac:dyDescent="0.3">
      <c r="A4" s="85" t="s">
        <v>173</v>
      </c>
      <c r="B4" s="86" t="s">
        <v>186</v>
      </c>
      <c r="C4" s="87" t="s">
        <v>291</v>
      </c>
      <c r="D4" s="116" t="s">
        <v>321</v>
      </c>
    </row>
    <row r="5" spans="1:4" ht="30" customHeight="1" thickBot="1" x14ac:dyDescent="0.35">
      <c r="A5" s="103"/>
      <c r="B5" s="104"/>
      <c r="C5" s="105" t="s">
        <v>176</v>
      </c>
      <c r="D5" s="153">
        <f>D6+D34+D36</f>
        <v>28179000</v>
      </c>
    </row>
    <row r="6" spans="1:4" ht="15.6" customHeight="1" thickBot="1" x14ac:dyDescent="0.35">
      <c r="A6" s="106" t="s">
        <v>290</v>
      </c>
      <c r="B6" s="97"/>
      <c r="C6" s="102" t="s">
        <v>170</v>
      </c>
      <c r="D6" s="154">
        <f>SUM(D7:D33)</f>
        <v>27274000</v>
      </c>
    </row>
    <row r="7" spans="1:4" ht="12.6" customHeight="1" x14ac:dyDescent="0.3">
      <c r="A7" s="107"/>
      <c r="B7" s="90">
        <v>1</v>
      </c>
      <c r="C7" s="91" t="s">
        <v>158</v>
      </c>
      <c r="D7" s="155">
        <v>5775000</v>
      </c>
    </row>
    <row r="8" spans="1:4" x14ac:dyDescent="0.3">
      <c r="A8" s="108"/>
      <c r="B8" s="80">
        <v>2</v>
      </c>
      <c r="C8" s="81" t="s">
        <v>159</v>
      </c>
      <c r="D8" s="156">
        <v>7416000</v>
      </c>
    </row>
    <row r="9" spans="1:4" x14ac:dyDescent="0.3">
      <c r="A9" s="108"/>
      <c r="B9" s="80">
        <v>3</v>
      </c>
      <c r="C9" s="81" t="s">
        <v>160</v>
      </c>
      <c r="D9" s="156">
        <v>13000</v>
      </c>
    </row>
    <row r="10" spans="1:4" x14ac:dyDescent="0.3">
      <c r="A10" s="108"/>
      <c r="B10" s="80">
        <v>4</v>
      </c>
      <c r="C10" s="81" t="s">
        <v>161</v>
      </c>
      <c r="D10" s="156">
        <v>3150000</v>
      </c>
    </row>
    <row r="11" spans="1:4" x14ac:dyDescent="0.3">
      <c r="A11" s="108"/>
      <c r="B11" s="80">
        <v>5</v>
      </c>
      <c r="C11" s="81" t="s">
        <v>162</v>
      </c>
      <c r="D11" s="156">
        <v>350000</v>
      </c>
    </row>
    <row r="12" spans="1:4" x14ac:dyDescent="0.3">
      <c r="A12" s="108"/>
      <c r="B12" s="80">
        <v>6</v>
      </c>
      <c r="C12" s="81" t="s">
        <v>163</v>
      </c>
      <c r="D12" s="156">
        <v>200000</v>
      </c>
    </row>
    <row r="13" spans="1:4" x14ac:dyDescent="0.3">
      <c r="A13" s="108"/>
      <c r="B13" s="80">
        <v>7</v>
      </c>
      <c r="C13" s="81" t="s">
        <v>164</v>
      </c>
      <c r="D13" s="156">
        <v>40000</v>
      </c>
    </row>
    <row r="14" spans="1:4" x14ac:dyDescent="0.3">
      <c r="A14" s="108"/>
      <c r="B14" s="80">
        <v>8</v>
      </c>
      <c r="C14" s="81" t="s">
        <v>165</v>
      </c>
      <c r="D14" s="156">
        <v>400000</v>
      </c>
    </row>
    <row r="15" spans="1:4" x14ac:dyDescent="0.3">
      <c r="A15" s="109"/>
      <c r="B15" s="80">
        <v>9</v>
      </c>
      <c r="C15" s="81" t="s">
        <v>243</v>
      </c>
      <c r="D15" s="156">
        <v>2000000</v>
      </c>
    </row>
    <row r="16" spans="1:4" x14ac:dyDescent="0.3">
      <c r="A16" s="108"/>
      <c r="B16" s="80">
        <v>10</v>
      </c>
      <c r="C16" s="81" t="s">
        <v>166</v>
      </c>
      <c r="D16" s="156">
        <v>300000</v>
      </c>
    </row>
    <row r="17" spans="1:4" x14ac:dyDescent="0.3">
      <c r="A17" s="108"/>
      <c r="B17" s="80">
        <v>11</v>
      </c>
      <c r="C17" s="83" t="s">
        <v>222</v>
      </c>
      <c r="D17" s="156">
        <v>200000</v>
      </c>
    </row>
    <row r="18" spans="1:4" x14ac:dyDescent="0.3">
      <c r="A18" s="108"/>
      <c r="B18" s="80">
        <v>12</v>
      </c>
      <c r="C18" s="81" t="s">
        <v>216</v>
      </c>
      <c r="D18" s="156">
        <v>500000</v>
      </c>
    </row>
    <row r="19" spans="1:4" x14ac:dyDescent="0.3">
      <c r="A19" s="108"/>
      <c r="B19" s="80">
        <v>13</v>
      </c>
      <c r="C19" s="81" t="s">
        <v>325</v>
      </c>
      <c r="D19" s="156">
        <v>450000</v>
      </c>
    </row>
    <row r="20" spans="1:4" x14ac:dyDescent="0.3">
      <c r="A20" s="108"/>
      <c r="B20" s="80">
        <v>14</v>
      </c>
      <c r="C20" s="81" t="s">
        <v>221</v>
      </c>
      <c r="D20" s="156">
        <v>300000</v>
      </c>
    </row>
    <row r="21" spans="1:4" x14ac:dyDescent="0.3">
      <c r="A21" s="108"/>
      <c r="B21" s="80">
        <v>15</v>
      </c>
      <c r="C21" s="81" t="s">
        <v>316</v>
      </c>
      <c r="D21" s="156">
        <v>600000</v>
      </c>
    </row>
    <row r="22" spans="1:4" x14ac:dyDescent="0.3">
      <c r="A22" s="108"/>
      <c r="B22" s="80">
        <v>16</v>
      </c>
      <c r="C22" s="81" t="s">
        <v>205</v>
      </c>
      <c r="D22" s="156">
        <v>220000</v>
      </c>
    </row>
    <row r="23" spans="1:4" x14ac:dyDescent="0.3">
      <c r="A23" s="108"/>
      <c r="B23" s="80">
        <v>17</v>
      </c>
      <c r="C23" s="81" t="s">
        <v>212</v>
      </c>
      <c r="D23" s="156">
        <v>10000</v>
      </c>
    </row>
    <row r="24" spans="1:4" x14ac:dyDescent="0.3">
      <c r="A24" s="108"/>
      <c r="B24" s="80">
        <v>18</v>
      </c>
      <c r="C24" s="81" t="s">
        <v>292</v>
      </c>
      <c r="D24" s="156">
        <v>240000</v>
      </c>
    </row>
    <row r="25" spans="1:4" x14ac:dyDescent="0.3">
      <c r="A25" s="108"/>
      <c r="B25" s="80">
        <v>19</v>
      </c>
      <c r="C25" s="81" t="s">
        <v>293</v>
      </c>
      <c r="D25" s="156">
        <v>900000</v>
      </c>
    </row>
    <row r="26" spans="1:4" x14ac:dyDescent="0.3">
      <c r="A26" s="108"/>
      <c r="B26" s="80">
        <v>20</v>
      </c>
      <c r="C26" s="81" t="s">
        <v>294</v>
      </c>
      <c r="D26" s="156">
        <v>1000000</v>
      </c>
    </row>
    <row r="27" spans="1:4" x14ac:dyDescent="0.3">
      <c r="A27" s="108"/>
      <c r="B27" s="80">
        <v>21</v>
      </c>
      <c r="C27" s="81" t="s">
        <v>295</v>
      </c>
      <c r="D27" s="156">
        <v>1000000</v>
      </c>
    </row>
    <row r="28" spans="1:4" x14ac:dyDescent="0.3">
      <c r="A28" s="108"/>
      <c r="B28" s="80">
        <v>22</v>
      </c>
      <c r="C28" s="81" t="s">
        <v>296</v>
      </c>
      <c r="D28" s="156">
        <v>700000</v>
      </c>
    </row>
    <row r="29" spans="1:4" x14ac:dyDescent="0.3">
      <c r="A29" s="108"/>
      <c r="B29" s="80">
        <v>23</v>
      </c>
      <c r="C29" s="81" t="s">
        <v>297</v>
      </c>
      <c r="D29" s="156">
        <v>30000</v>
      </c>
    </row>
    <row r="30" spans="1:4" x14ac:dyDescent="0.3">
      <c r="A30" s="108"/>
      <c r="B30" s="80">
        <v>24</v>
      </c>
      <c r="C30" s="81" t="s">
        <v>298</v>
      </c>
      <c r="D30" s="156">
        <v>60000</v>
      </c>
    </row>
    <row r="31" spans="1:4" x14ac:dyDescent="0.3">
      <c r="A31" s="108"/>
      <c r="B31" s="80">
        <v>25</v>
      </c>
      <c r="C31" s="81" t="s">
        <v>299</v>
      </c>
      <c r="D31" s="156">
        <v>260000</v>
      </c>
    </row>
    <row r="32" spans="1:4" x14ac:dyDescent="0.3">
      <c r="A32" s="108"/>
      <c r="B32" s="80">
        <v>26</v>
      </c>
      <c r="C32" s="81" t="s">
        <v>300</v>
      </c>
      <c r="D32" s="156">
        <v>260000</v>
      </c>
    </row>
    <row r="33" spans="1:4" ht="14.4" thickBot="1" x14ac:dyDescent="0.35">
      <c r="A33" s="108"/>
      <c r="B33" s="80">
        <v>27</v>
      </c>
      <c r="C33" s="89" t="s">
        <v>324</v>
      </c>
      <c r="D33" s="157">
        <v>900000</v>
      </c>
    </row>
    <row r="34" spans="1:4" ht="14.4" thickBot="1" x14ac:dyDescent="0.35">
      <c r="A34" s="111" t="s">
        <v>232</v>
      </c>
      <c r="B34" s="92"/>
      <c r="C34" s="93" t="s">
        <v>167</v>
      </c>
      <c r="D34" s="115">
        <f>SUM(D35)</f>
        <v>200000</v>
      </c>
    </row>
    <row r="35" spans="1:4" ht="14.4" thickBot="1" x14ac:dyDescent="0.35">
      <c r="A35" s="112"/>
      <c r="B35" s="94">
        <v>1</v>
      </c>
      <c r="C35" s="95" t="s">
        <v>214</v>
      </c>
      <c r="D35" s="146">
        <v>200000</v>
      </c>
    </row>
    <row r="36" spans="1:4" ht="17.399999999999999" customHeight="1" thickBot="1" x14ac:dyDescent="0.35">
      <c r="A36" s="111" t="s">
        <v>233</v>
      </c>
      <c r="B36" s="96"/>
      <c r="C36" s="93" t="s">
        <v>168</v>
      </c>
      <c r="D36" s="115">
        <f>SUM(D37:D39)</f>
        <v>705000</v>
      </c>
    </row>
    <row r="37" spans="1:4" x14ac:dyDescent="0.3">
      <c r="A37" s="107"/>
      <c r="B37" s="90">
        <v>1</v>
      </c>
      <c r="C37" s="91" t="s">
        <v>215</v>
      </c>
      <c r="D37" s="133">
        <v>400000</v>
      </c>
    </row>
    <row r="38" spans="1:4" x14ac:dyDescent="0.3">
      <c r="A38" s="108"/>
      <c r="B38" s="80">
        <v>2</v>
      </c>
      <c r="C38" s="81" t="s">
        <v>245</v>
      </c>
      <c r="D38" s="135">
        <v>5000</v>
      </c>
    </row>
    <row r="39" spans="1:4" ht="14.4" customHeight="1" thickBot="1" x14ac:dyDescent="0.35">
      <c r="A39" s="110"/>
      <c r="B39" s="88">
        <v>3</v>
      </c>
      <c r="C39" s="89" t="s">
        <v>261</v>
      </c>
      <c r="D39" s="139">
        <v>300000</v>
      </c>
    </row>
    <row r="40" spans="1:4" ht="22.95" customHeight="1" thickBot="1" x14ac:dyDescent="0.35">
      <c r="A40" s="111"/>
      <c r="B40" s="96"/>
      <c r="C40" s="93" t="s">
        <v>174</v>
      </c>
      <c r="D40" s="115">
        <f>D5</f>
        <v>28179000</v>
      </c>
    </row>
    <row r="41" spans="1:4" ht="21.6" customHeight="1" thickBot="1" x14ac:dyDescent="0.35">
      <c r="A41" s="123"/>
      <c r="B41" s="106"/>
      <c r="C41" s="99" t="s">
        <v>175</v>
      </c>
      <c r="D41" s="130">
        <f>+D42+D80+D98+D129+D137+D146+D148+D157+D160+D163+D169</f>
        <v>27641000</v>
      </c>
    </row>
    <row r="42" spans="1:4" ht="14.4" thickBot="1" x14ac:dyDescent="0.35">
      <c r="A42" s="124" t="s">
        <v>234</v>
      </c>
      <c r="B42" s="131"/>
      <c r="C42" s="99" t="s">
        <v>145</v>
      </c>
      <c r="D42" s="115">
        <f>SUM(D43:D79)</f>
        <v>2955000</v>
      </c>
    </row>
    <row r="43" spans="1:4" x14ac:dyDescent="0.3">
      <c r="A43" s="125"/>
      <c r="B43" s="132">
        <v>1</v>
      </c>
      <c r="C43" s="98" t="s">
        <v>200</v>
      </c>
      <c r="D43" s="133">
        <v>50000</v>
      </c>
    </row>
    <row r="44" spans="1:4" x14ac:dyDescent="0.3">
      <c r="A44" s="126"/>
      <c r="B44" s="134">
        <v>2</v>
      </c>
      <c r="C44" s="78" t="s">
        <v>207</v>
      </c>
      <c r="D44" s="135">
        <v>30000</v>
      </c>
    </row>
    <row r="45" spans="1:4" x14ac:dyDescent="0.3">
      <c r="A45" s="126"/>
      <c r="B45" s="134">
        <v>3</v>
      </c>
      <c r="C45" s="78" t="s">
        <v>179</v>
      </c>
      <c r="D45" s="135">
        <v>25000</v>
      </c>
    </row>
    <row r="46" spans="1:4" x14ac:dyDescent="0.3">
      <c r="A46" s="126"/>
      <c r="B46" s="134">
        <v>4</v>
      </c>
      <c r="C46" s="78" t="s">
        <v>178</v>
      </c>
      <c r="D46" s="135">
        <v>20000</v>
      </c>
    </row>
    <row r="47" spans="1:4" x14ac:dyDescent="0.3">
      <c r="A47" s="126"/>
      <c r="B47" s="134">
        <v>5</v>
      </c>
      <c r="C47" s="78" t="s">
        <v>177</v>
      </c>
      <c r="D47" s="135">
        <v>80000</v>
      </c>
    </row>
    <row r="48" spans="1:4" x14ac:dyDescent="0.3">
      <c r="A48" s="126"/>
      <c r="B48" s="134">
        <v>6</v>
      </c>
      <c r="C48" s="78" t="s">
        <v>189</v>
      </c>
      <c r="D48" s="135">
        <v>30000</v>
      </c>
    </row>
    <row r="49" spans="1:4" x14ac:dyDescent="0.3">
      <c r="A49" s="126"/>
      <c r="B49" s="134">
        <v>7</v>
      </c>
      <c r="C49" s="78" t="s">
        <v>225</v>
      </c>
      <c r="D49" s="135">
        <v>80000</v>
      </c>
    </row>
    <row r="50" spans="1:4" x14ac:dyDescent="0.3">
      <c r="A50" s="126"/>
      <c r="B50" s="134">
        <v>8</v>
      </c>
      <c r="C50" s="78" t="s">
        <v>226</v>
      </c>
      <c r="D50" s="135">
        <v>30000</v>
      </c>
    </row>
    <row r="51" spans="1:4" x14ac:dyDescent="0.3">
      <c r="A51" s="126"/>
      <c r="B51" s="134">
        <v>9</v>
      </c>
      <c r="C51" s="78" t="s">
        <v>227</v>
      </c>
      <c r="D51" s="135">
        <v>15000</v>
      </c>
    </row>
    <row r="52" spans="1:4" x14ac:dyDescent="0.3">
      <c r="A52" s="126"/>
      <c r="B52" s="134">
        <v>10</v>
      </c>
      <c r="C52" s="78" t="s">
        <v>203</v>
      </c>
      <c r="D52" s="135">
        <v>15000</v>
      </c>
    </row>
    <row r="53" spans="1:4" x14ac:dyDescent="0.3">
      <c r="A53" s="126"/>
      <c r="B53" s="134">
        <v>11</v>
      </c>
      <c r="C53" s="78" t="s">
        <v>201</v>
      </c>
      <c r="D53" s="135">
        <v>80000</v>
      </c>
    </row>
    <row r="54" spans="1:4" x14ac:dyDescent="0.3">
      <c r="A54" s="126"/>
      <c r="B54" s="134">
        <v>12</v>
      </c>
      <c r="C54" s="78" t="s">
        <v>249</v>
      </c>
      <c r="D54" s="135">
        <v>60000</v>
      </c>
    </row>
    <row r="55" spans="1:4" x14ac:dyDescent="0.3">
      <c r="A55" s="126"/>
      <c r="B55" s="134">
        <v>13</v>
      </c>
      <c r="C55" s="78" t="s">
        <v>253</v>
      </c>
      <c r="D55" s="135">
        <v>30000</v>
      </c>
    </row>
    <row r="56" spans="1:4" x14ac:dyDescent="0.3">
      <c r="A56" s="126"/>
      <c r="B56" s="134">
        <v>14</v>
      </c>
      <c r="C56" s="78" t="s">
        <v>304</v>
      </c>
      <c r="D56" s="135">
        <v>20000</v>
      </c>
    </row>
    <row r="57" spans="1:4" x14ac:dyDescent="0.3">
      <c r="A57" s="126"/>
      <c r="B57" s="134">
        <v>15</v>
      </c>
      <c r="C57" s="78" t="s">
        <v>228</v>
      </c>
      <c r="D57" s="135">
        <v>70000</v>
      </c>
    </row>
    <row r="58" spans="1:4" x14ac:dyDescent="0.3">
      <c r="A58" s="126"/>
      <c r="B58" s="134">
        <v>16</v>
      </c>
      <c r="C58" s="78" t="s">
        <v>229</v>
      </c>
      <c r="D58" s="135">
        <v>40000</v>
      </c>
    </row>
    <row r="59" spans="1:4" x14ac:dyDescent="0.3">
      <c r="A59" s="126"/>
      <c r="B59" s="134">
        <v>17</v>
      </c>
      <c r="C59" s="78" t="s">
        <v>280</v>
      </c>
      <c r="D59" s="135">
        <v>20000</v>
      </c>
    </row>
    <row r="60" spans="1:4" x14ac:dyDescent="0.3">
      <c r="A60" s="126"/>
      <c r="B60" s="134">
        <v>18</v>
      </c>
      <c r="C60" s="78" t="s">
        <v>250</v>
      </c>
      <c r="D60" s="135">
        <v>200000</v>
      </c>
    </row>
    <row r="61" spans="1:4" x14ac:dyDescent="0.3">
      <c r="A61" s="126"/>
      <c r="B61" s="134">
        <v>19</v>
      </c>
      <c r="C61" s="78" t="s">
        <v>256</v>
      </c>
      <c r="D61" s="135">
        <v>5000</v>
      </c>
    </row>
    <row r="62" spans="1:4" x14ac:dyDescent="0.3">
      <c r="A62" s="126"/>
      <c r="B62" s="134">
        <v>20</v>
      </c>
      <c r="C62" s="78" t="s">
        <v>257</v>
      </c>
      <c r="D62" s="135">
        <v>50000</v>
      </c>
    </row>
    <row r="63" spans="1:4" x14ac:dyDescent="0.3">
      <c r="A63" s="126"/>
      <c r="B63" s="134">
        <v>21</v>
      </c>
      <c r="C63" s="78" t="s">
        <v>50</v>
      </c>
      <c r="D63" s="135">
        <v>20000</v>
      </c>
    </row>
    <row r="64" spans="1:4" x14ac:dyDescent="0.3">
      <c r="A64" s="126"/>
      <c r="B64" s="134">
        <v>22</v>
      </c>
      <c r="C64" s="78" t="s">
        <v>279</v>
      </c>
      <c r="D64" s="135">
        <v>20000</v>
      </c>
    </row>
    <row r="65" spans="1:4" x14ac:dyDescent="0.3">
      <c r="A65" s="126"/>
      <c r="B65" s="134">
        <v>23</v>
      </c>
      <c r="C65" s="78" t="s">
        <v>230</v>
      </c>
      <c r="D65" s="135">
        <v>20000</v>
      </c>
    </row>
    <row r="66" spans="1:4" x14ac:dyDescent="0.3">
      <c r="A66" s="126"/>
      <c r="B66" s="134">
        <v>24</v>
      </c>
      <c r="C66" s="78" t="s">
        <v>255</v>
      </c>
      <c r="D66" s="135">
        <v>30000</v>
      </c>
    </row>
    <row r="67" spans="1:4" x14ac:dyDescent="0.3">
      <c r="A67" s="126"/>
      <c r="B67" s="134">
        <v>25</v>
      </c>
      <c r="C67" s="78" t="s">
        <v>198</v>
      </c>
      <c r="D67" s="135">
        <v>35000</v>
      </c>
    </row>
    <row r="68" spans="1:4" x14ac:dyDescent="0.3">
      <c r="A68" s="126"/>
      <c r="B68" s="134">
        <v>26</v>
      </c>
      <c r="C68" s="78" t="s">
        <v>144</v>
      </c>
      <c r="D68" s="135">
        <v>750000</v>
      </c>
    </row>
    <row r="69" spans="1:4" x14ac:dyDescent="0.3">
      <c r="A69" s="126"/>
      <c r="B69" s="134">
        <v>27</v>
      </c>
      <c r="C69" s="78" t="s">
        <v>143</v>
      </c>
      <c r="D69" s="135">
        <v>320000</v>
      </c>
    </row>
    <row r="70" spans="1:4" x14ac:dyDescent="0.3">
      <c r="A70" s="126"/>
      <c r="B70" s="134">
        <v>28</v>
      </c>
      <c r="C70" s="78" t="s">
        <v>319</v>
      </c>
      <c r="D70" s="135">
        <v>100000</v>
      </c>
    </row>
    <row r="71" spans="1:4" x14ac:dyDescent="0.3">
      <c r="A71" s="126"/>
      <c r="B71" s="134">
        <v>29</v>
      </c>
      <c r="C71" s="78" t="s">
        <v>182</v>
      </c>
      <c r="D71" s="135">
        <v>80000</v>
      </c>
    </row>
    <row r="72" spans="1:4" x14ac:dyDescent="0.3">
      <c r="A72" s="126"/>
      <c r="B72" s="134">
        <v>30</v>
      </c>
      <c r="C72" s="78" t="s">
        <v>183</v>
      </c>
      <c r="D72" s="135">
        <v>160000</v>
      </c>
    </row>
    <row r="73" spans="1:4" x14ac:dyDescent="0.3">
      <c r="A73" s="126"/>
      <c r="B73" s="134">
        <v>31</v>
      </c>
      <c r="C73" s="78" t="s">
        <v>209</v>
      </c>
      <c r="D73" s="135">
        <v>250000</v>
      </c>
    </row>
    <row r="74" spans="1:4" x14ac:dyDescent="0.3">
      <c r="A74" s="126"/>
      <c r="B74" s="134">
        <v>32</v>
      </c>
      <c r="C74" s="78" t="s">
        <v>254</v>
      </c>
      <c r="D74" s="135">
        <v>80000</v>
      </c>
    </row>
    <row r="75" spans="1:4" x14ac:dyDescent="0.3">
      <c r="A75" s="126"/>
      <c r="B75" s="134">
        <v>33</v>
      </c>
      <c r="C75" s="78" t="s">
        <v>308</v>
      </c>
      <c r="D75" s="135">
        <v>10000</v>
      </c>
    </row>
    <row r="76" spans="1:4" x14ac:dyDescent="0.3">
      <c r="A76" s="126"/>
      <c r="B76" s="134">
        <v>34</v>
      </c>
      <c r="C76" s="78" t="s">
        <v>309</v>
      </c>
      <c r="D76" s="135">
        <v>20000</v>
      </c>
    </row>
    <row r="77" spans="1:4" x14ac:dyDescent="0.3">
      <c r="A77" s="126"/>
      <c r="B77" s="134">
        <v>35</v>
      </c>
      <c r="C77" s="78" t="s">
        <v>310</v>
      </c>
      <c r="D77" s="135">
        <v>10000</v>
      </c>
    </row>
    <row r="78" spans="1:4" ht="14.4" thickBot="1" x14ac:dyDescent="0.35">
      <c r="A78" s="126"/>
      <c r="B78" s="134">
        <v>36</v>
      </c>
      <c r="C78" s="78" t="s">
        <v>311</v>
      </c>
      <c r="D78" s="135">
        <v>80000</v>
      </c>
    </row>
    <row r="79" spans="1:4" ht="14.4" thickBot="1" x14ac:dyDescent="0.35">
      <c r="A79" s="126"/>
      <c r="B79" s="134">
        <v>37</v>
      </c>
      <c r="C79" s="78" t="s">
        <v>326</v>
      </c>
      <c r="D79" s="135">
        <v>20000</v>
      </c>
    </row>
    <row r="80" spans="1:4" ht="14.4" thickBot="1" x14ac:dyDescent="0.35">
      <c r="A80" s="124" t="s">
        <v>235</v>
      </c>
      <c r="B80" s="131"/>
      <c r="C80" s="99" t="s">
        <v>147</v>
      </c>
      <c r="D80" s="115">
        <f>SUM(D81:D97)</f>
        <v>746000</v>
      </c>
    </row>
    <row r="81" spans="1:4" x14ac:dyDescent="0.3">
      <c r="A81" s="125"/>
      <c r="B81" s="136">
        <v>1</v>
      </c>
      <c r="C81" s="98" t="s">
        <v>191</v>
      </c>
      <c r="D81" s="133">
        <v>35000</v>
      </c>
    </row>
    <row r="82" spans="1:4" x14ac:dyDescent="0.3">
      <c r="A82" s="126"/>
      <c r="B82" s="137">
        <v>2</v>
      </c>
      <c r="C82" s="78" t="s">
        <v>190</v>
      </c>
      <c r="D82" s="135">
        <v>50000</v>
      </c>
    </row>
    <row r="83" spans="1:4" x14ac:dyDescent="0.3">
      <c r="A83" s="126"/>
      <c r="B83" s="137">
        <v>3</v>
      </c>
      <c r="C83" s="78" t="s">
        <v>194</v>
      </c>
      <c r="D83" s="135">
        <v>10000</v>
      </c>
    </row>
    <row r="84" spans="1:4" x14ac:dyDescent="0.3">
      <c r="A84" s="126"/>
      <c r="B84" s="137">
        <v>4</v>
      </c>
      <c r="C84" s="78" t="s">
        <v>258</v>
      </c>
      <c r="D84" s="135">
        <v>80000</v>
      </c>
    </row>
    <row r="85" spans="1:4" x14ac:dyDescent="0.3">
      <c r="A85" s="126"/>
      <c r="B85" s="137">
        <v>5</v>
      </c>
      <c r="C85" s="78" t="s">
        <v>23</v>
      </c>
      <c r="D85" s="135">
        <v>65000</v>
      </c>
    </row>
    <row r="86" spans="1:4" x14ac:dyDescent="0.3">
      <c r="A86" s="126"/>
      <c r="B86" s="137">
        <v>6</v>
      </c>
      <c r="C86" s="78" t="s">
        <v>21</v>
      </c>
      <c r="D86" s="135">
        <v>200000</v>
      </c>
    </row>
    <row r="87" spans="1:4" x14ac:dyDescent="0.3">
      <c r="A87" s="126"/>
      <c r="B87" s="137">
        <v>7</v>
      </c>
      <c r="C87" s="78" t="s">
        <v>199</v>
      </c>
      <c r="D87" s="135">
        <v>10000</v>
      </c>
    </row>
    <row r="88" spans="1:4" x14ac:dyDescent="0.3">
      <c r="A88" s="126"/>
      <c r="B88" s="137">
        <v>8</v>
      </c>
      <c r="C88" s="78" t="s">
        <v>327</v>
      </c>
      <c r="D88" s="135">
        <v>16000</v>
      </c>
    </row>
    <row r="89" spans="1:4" x14ac:dyDescent="0.3">
      <c r="A89" s="126"/>
      <c r="B89" s="137">
        <v>9</v>
      </c>
      <c r="C89" s="78" t="s">
        <v>181</v>
      </c>
      <c r="D89" s="135">
        <v>25000</v>
      </c>
    </row>
    <row r="90" spans="1:4" x14ac:dyDescent="0.3">
      <c r="A90" s="126"/>
      <c r="B90" s="137">
        <v>10</v>
      </c>
      <c r="C90" s="78" t="s">
        <v>146</v>
      </c>
      <c r="D90" s="135">
        <v>50000</v>
      </c>
    </row>
    <row r="91" spans="1:4" x14ac:dyDescent="0.3">
      <c r="A91" s="126"/>
      <c r="B91" s="137">
        <v>11</v>
      </c>
      <c r="C91" s="78" t="s">
        <v>313</v>
      </c>
      <c r="D91" s="135">
        <v>60000</v>
      </c>
    </row>
    <row r="92" spans="1:4" x14ac:dyDescent="0.3">
      <c r="A92" s="126"/>
      <c r="B92" s="137">
        <v>12</v>
      </c>
      <c r="C92" s="78" t="s">
        <v>314</v>
      </c>
      <c r="D92" s="135">
        <v>40000</v>
      </c>
    </row>
    <row r="93" spans="1:4" x14ac:dyDescent="0.3">
      <c r="A93" s="126"/>
      <c r="B93" s="137">
        <v>13</v>
      </c>
      <c r="C93" s="78" t="s">
        <v>218</v>
      </c>
      <c r="D93" s="135">
        <v>18000</v>
      </c>
    </row>
    <row r="94" spans="1:4" x14ac:dyDescent="0.3">
      <c r="A94" s="126"/>
      <c r="B94" s="137">
        <v>14</v>
      </c>
      <c r="C94" s="78" t="s">
        <v>302</v>
      </c>
      <c r="D94" s="135">
        <v>10000</v>
      </c>
    </row>
    <row r="95" spans="1:4" ht="15" customHeight="1" x14ac:dyDescent="0.3">
      <c r="A95" s="126"/>
      <c r="B95" s="137">
        <v>15</v>
      </c>
      <c r="C95" s="78" t="s">
        <v>202</v>
      </c>
      <c r="D95" s="135">
        <v>15000</v>
      </c>
    </row>
    <row r="96" spans="1:4" ht="15" customHeight="1" x14ac:dyDescent="0.3">
      <c r="A96" s="127"/>
      <c r="B96" s="138" t="s">
        <v>328</v>
      </c>
      <c r="C96" s="100" t="s">
        <v>315</v>
      </c>
      <c r="D96" s="139">
        <v>50000</v>
      </c>
    </row>
    <row r="97" spans="1:4" ht="14.4" thickBot="1" x14ac:dyDescent="0.35">
      <c r="A97" s="127"/>
      <c r="B97" s="140">
        <v>17</v>
      </c>
      <c r="C97" s="100" t="s">
        <v>219</v>
      </c>
      <c r="D97" s="139">
        <v>12000</v>
      </c>
    </row>
    <row r="98" spans="1:4" ht="14.4" thickBot="1" x14ac:dyDescent="0.35">
      <c r="A98" s="124" t="s">
        <v>236</v>
      </c>
      <c r="B98" s="141">
        <v>17</v>
      </c>
      <c r="C98" s="99" t="s">
        <v>148</v>
      </c>
      <c r="D98" s="115">
        <f>SUM(D99:D128)</f>
        <v>2307000</v>
      </c>
    </row>
    <row r="99" spans="1:4" x14ac:dyDescent="0.3">
      <c r="A99" s="160"/>
      <c r="B99" s="132">
        <v>1</v>
      </c>
      <c r="C99" s="98" t="s">
        <v>303</v>
      </c>
      <c r="D99" s="133">
        <v>20000</v>
      </c>
    </row>
    <row r="100" spans="1:4" x14ac:dyDescent="0.3">
      <c r="A100" s="161"/>
      <c r="B100" s="134">
        <v>2</v>
      </c>
      <c r="C100" s="78" t="s">
        <v>269</v>
      </c>
      <c r="D100" s="135">
        <v>15000</v>
      </c>
    </row>
    <row r="101" spans="1:4" x14ac:dyDescent="0.3">
      <c r="A101" s="161"/>
      <c r="B101" s="134">
        <v>3</v>
      </c>
      <c r="C101" s="78" t="s">
        <v>223</v>
      </c>
      <c r="D101" s="135">
        <v>120000</v>
      </c>
    </row>
    <row r="102" spans="1:4" x14ac:dyDescent="0.3">
      <c r="A102" s="162"/>
      <c r="B102" s="134">
        <v>4</v>
      </c>
      <c r="C102" s="78" t="s">
        <v>251</v>
      </c>
      <c r="D102" s="135">
        <v>200000</v>
      </c>
    </row>
    <row r="103" spans="1:4" x14ac:dyDescent="0.3">
      <c r="A103" s="162"/>
      <c r="B103" s="134">
        <v>5</v>
      </c>
      <c r="C103" s="78" t="s">
        <v>306</v>
      </c>
      <c r="D103" s="135">
        <v>50000</v>
      </c>
    </row>
    <row r="104" spans="1:4" x14ac:dyDescent="0.3">
      <c r="A104" s="161"/>
      <c r="B104" s="134">
        <v>6</v>
      </c>
      <c r="C104" s="78" t="s">
        <v>29</v>
      </c>
      <c r="D104" s="135">
        <v>15000</v>
      </c>
    </row>
    <row r="105" spans="1:4" x14ac:dyDescent="0.3">
      <c r="A105" s="161"/>
      <c r="B105" s="134">
        <v>7</v>
      </c>
      <c r="C105" s="78" t="s">
        <v>252</v>
      </c>
      <c r="D105" s="135">
        <v>190000</v>
      </c>
    </row>
    <row r="106" spans="1:4" x14ac:dyDescent="0.3">
      <c r="A106" s="161"/>
      <c r="B106" s="134">
        <v>8</v>
      </c>
      <c r="C106" s="78" t="s">
        <v>270</v>
      </c>
      <c r="D106" s="135">
        <v>90000</v>
      </c>
    </row>
    <row r="107" spans="1:4" x14ac:dyDescent="0.3">
      <c r="A107" s="161"/>
      <c r="B107" s="134">
        <v>9</v>
      </c>
      <c r="C107" s="78" t="s">
        <v>192</v>
      </c>
      <c r="D107" s="135">
        <v>650000</v>
      </c>
    </row>
    <row r="108" spans="1:4" x14ac:dyDescent="0.3">
      <c r="A108" s="161"/>
      <c r="B108" s="134">
        <v>10</v>
      </c>
      <c r="C108" s="78" t="s">
        <v>172</v>
      </c>
      <c r="D108" s="135">
        <v>135000</v>
      </c>
    </row>
    <row r="109" spans="1:4" x14ac:dyDescent="0.3">
      <c r="A109" s="161"/>
      <c r="B109" s="134">
        <v>11</v>
      </c>
      <c r="C109" s="78" t="s">
        <v>171</v>
      </c>
      <c r="D109" s="135">
        <v>15000</v>
      </c>
    </row>
    <row r="110" spans="1:4" x14ac:dyDescent="0.3">
      <c r="A110" s="161"/>
      <c r="B110" s="134">
        <v>12</v>
      </c>
      <c r="C110" s="78" t="s">
        <v>193</v>
      </c>
      <c r="D110" s="135">
        <v>65000</v>
      </c>
    </row>
    <row r="111" spans="1:4" x14ac:dyDescent="0.3">
      <c r="A111" s="161"/>
      <c r="B111" s="134">
        <v>13</v>
      </c>
      <c r="C111" s="78" t="s">
        <v>271</v>
      </c>
      <c r="D111" s="135">
        <v>35000</v>
      </c>
    </row>
    <row r="112" spans="1:4" x14ac:dyDescent="0.3">
      <c r="A112" s="161"/>
      <c r="B112" s="134">
        <v>14</v>
      </c>
      <c r="C112" s="78" t="s">
        <v>231</v>
      </c>
      <c r="D112" s="135">
        <v>48000</v>
      </c>
    </row>
    <row r="113" spans="1:4" x14ac:dyDescent="0.3">
      <c r="A113" s="161"/>
      <c r="B113" s="134">
        <v>15</v>
      </c>
      <c r="C113" s="78" t="s">
        <v>277</v>
      </c>
      <c r="D113" s="135">
        <v>15000</v>
      </c>
    </row>
    <row r="114" spans="1:4" x14ac:dyDescent="0.3">
      <c r="A114" s="161"/>
      <c r="B114" s="134">
        <v>16</v>
      </c>
      <c r="C114" s="78" t="s">
        <v>272</v>
      </c>
      <c r="D114" s="135">
        <v>10000</v>
      </c>
    </row>
    <row r="115" spans="1:4" x14ac:dyDescent="0.3">
      <c r="A115" s="161"/>
      <c r="B115" s="134">
        <v>17</v>
      </c>
      <c r="C115" s="78" t="s">
        <v>273</v>
      </c>
      <c r="D115" s="135">
        <v>12000</v>
      </c>
    </row>
    <row r="116" spans="1:4" x14ac:dyDescent="0.3">
      <c r="A116" s="161"/>
      <c r="B116" s="134">
        <v>18</v>
      </c>
      <c r="C116" s="78" t="s">
        <v>275</v>
      </c>
      <c r="D116" s="135">
        <v>12000</v>
      </c>
    </row>
    <row r="117" spans="1:4" x14ac:dyDescent="0.3">
      <c r="A117" s="161"/>
      <c r="B117" s="134">
        <v>19</v>
      </c>
      <c r="C117" s="78" t="s">
        <v>276</v>
      </c>
      <c r="D117" s="135">
        <v>30000</v>
      </c>
    </row>
    <row r="118" spans="1:4" x14ac:dyDescent="0.3">
      <c r="A118" s="161"/>
      <c r="B118" s="134">
        <v>20</v>
      </c>
      <c r="C118" s="78" t="s">
        <v>274</v>
      </c>
      <c r="D118" s="135">
        <v>20000</v>
      </c>
    </row>
    <row r="119" spans="1:4" x14ac:dyDescent="0.3">
      <c r="A119" s="161"/>
      <c r="B119" s="134">
        <v>21</v>
      </c>
      <c r="C119" s="78" t="s">
        <v>305</v>
      </c>
      <c r="D119" s="135">
        <v>70000</v>
      </c>
    </row>
    <row r="120" spans="1:4" x14ac:dyDescent="0.3">
      <c r="A120" s="161"/>
      <c r="B120" s="134">
        <v>22</v>
      </c>
      <c r="C120" s="78" t="s">
        <v>307</v>
      </c>
      <c r="D120" s="135">
        <v>95000</v>
      </c>
    </row>
    <row r="121" spans="1:4" x14ac:dyDescent="0.3">
      <c r="A121" s="161"/>
      <c r="B121" s="134">
        <v>23</v>
      </c>
      <c r="C121" s="78" t="s">
        <v>246</v>
      </c>
      <c r="D121" s="135">
        <v>20000</v>
      </c>
    </row>
    <row r="122" spans="1:4" x14ac:dyDescent="0.3">
      <c r="A122" s="161"/>
      <c r="B122" s="134">
        <v>24</v>
      </c>
      <c r="C122" s="78" t="s">
        <v>278</v>
      </c>
      <c r="D122" s="135">
        <v>80000</v>
      </c>
    </row>
    <row r="123" spans="1:4" x14ac:dyDescent="0.3">
      <c r="A123" s="161"/>
      <c r="B123" s="134">
        <v>25</v>
      </c>
      <c r="C123" s="78" t="s">
        <v>36</v>
      </c>
      <c r="D123" s="135">
        <v>50000</v>
      </c>
    </row>
    <row r="124" spans="1:4" x14ac:dyDescent="0.3">
      <c r="A124" s="161"/>
      <c r="B124" s="134">
        <v>26</v>
      </c>
      <c r="C124" s="78" t="s">
        <v>260</v>
      </c>
      <c r="D124" s="135">
        <v>90000</v>
      </c>
    </row>
    <row r="125" spans="1:4" x14ac:dyDescent="0.3">
      <c r="A125" s="161"/>
      <c r="B125" s="158">
        <v>27</v>
      </c>
      <c r="C125" s="78" t="s">
        <v>34</v>
      </c>
      <c r="D125" s="135">
        <v>5000</v>
      </c>
    </row>
    <row r="126" spans="1:4" x14ac:dyDescent="0.3">
      <c r="A126" s="161"/>
      <c r="B126" s="158">
        <v>28</v>
      </c>
      <c r="C126" s="78" t="s">
        <v>312</v>
      </c>
      <c r="D126" s="135">
        <v>90000</v>
      </c>
    </row>
    <row r="127" spans="1:4" x14ac:dyDescent="0.3">
      <c r="A127" s="161"/>
      <c r="B127" s="158">
        <v>29</v>
      </c>
      <c r="C127" s="78" t="s">
        <v>322</v>
      </c>
      <c r="D127" s="164">
        <v>20000</v>
      </c>
    </row>
    <row r="128" spans="1:4" ht="14.4" thickBot="1" x14ac:dyDescent="0.35">
      <c r="A128" s="163"/>
      <c r="B128" s="159">
        <v>30</v>
      </c>
      <c r="C128" s="101" t="s">
        <v>323</v>
      </c>
      <c r="D128" s="146">
        <v>40000</v>
      </c>
    </row>
    <row r="129" spans="1:4" ht="18.600000000000001" customHeight="1" thickBot="1" x14ac:dyDescent="0.35">
      <c r="A129" s="124" t="s">
        <v>237</v>
      </c>
      <c r="B129" s="131"/>
      <c r="C129" s="99" t="s">
        <v>281</v>
      </c>
      <c r="D129" s="115">
        <f>SUM(D130)</f>
        <v>3300000</v>
      </c>
    </row>
    <row r="130" spans="1:4" ht="14.4" thickBot="1" x14ac:dyDescent="0.35">
      <c r="A130" s="125"/>
      <c r="B130" s="132">
        <v>1</v>
      </c>
      <c r="C130" s="98" t="s">
        <v>220</v>
      </c>
      <c r="D130" s="133">
        <v>3300000</v>
      </c>
    </row>
    <row r="131" spans="1:4" ht="15.6" hidden="1" customHeight="1" x14ac:dyDescent="0.3">
      <c r="A131" s="126"/>
      <c r="B131" s="134"/>
      <c r="C131" s="78" t="s">
        <v>267</v>
      </c>
      <c r="D131" s="135">
        <v>0</v>
      </c>
    </row>
    <row r="132" spans="1:4" ht="15.6" hidden="1" customHeight="1" x14ac:dyDescent="0.3">
      <c r="A132" s="126"/>
      <c r="B132" s="134"/>
      <c r="C132" s="78" t="s">
        <v>268</v>
      </c>
      <c r="D132" s="135">
        <v>0</v>
      </c>
    </row>
    <row r="133" spans="1:4" ht="15.6" hidden="1" customHeight="1" x14ac:dyDescent="0.3">
      <c r="A133" s="126"/>
      <c r="B133" s="134"/>
      <c r="C133" s="78" t="s">
        <v>263</v>
      </c>
      <c r="D133" s="135">
        <v>0</v>
      </c>
    </row>
    <row r="134" spans="1:4" ht="15.6" hidden="1" customHeight="1" x14ac:dyDescent="0.3">
      <c r="A134" s="126"/>
      <c r="B134" s="134"/>
      <c r="C134" s="78" t="s">
        <v>264</v>
      </c>
      <c r="D134" s="135">
        <v>0</v>
      </c>
    </row>
    <row r="135" spans="1:4" ht="15.6" hidden="1" customHeight="1" x14ac:dyDescent="0.3">
      <c r="A135" s="126"/>
      <c r="B135" s="134"/>
      <c r="C135" s="78" t="s">
        <v>265</v>
      </c>
      <c r="D135" s="135">
        <v>0</v>
      </c>
    </row>
    <row r="136" spans="1:4" ht="14.4" hidden="1" customHeight="1" thickBot="1" x14ac:dyDescent="0.35">
      <c r="A136" s="127"/>
      <c r="B136" s="142"/>
      <c r="C136" s="100" t="s">
        <v>266</v>
      </c>
      <c r="D136" s="139">
        <v>0</v>
      </c>
    </row>
    <row r="137" spans="1:4" ht="14.4" thickBot="1" x14ac:dyDescent="0.35">
      <c r="A137" s="124" t="s">
        <v>238</v>
      </c>
      <c r="B137" s="143"/>
      <c r="C137" s="99" t="s">
        <v>284</v>
      </c>
      <c r="D137" s="115">
        <f>SUM(D138:D145)</f>
        <v>2075000</v>
      </c>
    </row>
    <row r="138" spans="1:4" x14ac:dyDescent="0.3">
      <c r="A138" s="125"/>
      <c r="B138" s="132">
        <v>1</v>
      </c>
      <c r="C138" s="98" t="s">
        <v>155</v>
      </c>
      <c r="D138" s="133">
        <v>30000</v>
      </c>
    </row>
    <row r="139" spans="1:4" x14ac:dyDescent="0.3">
      <c r="A139" s="126"/>
      <c r="B139" s="134">
        <v>2</v>
      </c>
      <c r="C139" s="78" t="s">
        <v>149</v>
      </c>
      <c r="D139" s="135">
        <v>35000</v>
      </c>
    </row>
    <row r="140" spans="1:4" x14ac:dyDescent="0.3">
      <c r="A140" s="126"/>
      <c r="B140" s="134">
        <v>3</v>
      </c>
      <c r="C140" s="78" t="s">
        <v>150</v>
      </c>
      <c r="D140" s="135">
        <v>600000</v>
      </c>
    </row>
    <row r="141" spans="1:4" x14ac:dyDescent="0.3">
      <c r="A141" s="126"/>
      <c r="B141" s="134">
        <v>4</v>
      </c>
      <c r="C141" s="78" t="s">
        <v>259</v>
      </c>
      <c r="D141" s="135">
        <v>40000</v>
      </c>
    </row>
    <row r="142" spans="1:4" x14ac:dyDescent="0.3">
      <c r="A142" s="126"/>
      <c r="B142" s="134">
        <v>5</v>
      </c>
      <c r="C142" s="78" t="s">
        <v>262</v>
      </c>
      <c r="D142" s="135">
        <v>30000</v>
      </c>
    </row>
    <row r="143" spans="1:4" x14ac:dyDescent="0.3">
      <c r="A143" s="126"/>
      <c r="B143" s="134">
        <v>6</v>
      </c>
      <c r="C143" s="78" t="s">
        <v>196</v>
      </c>
      <c r="D143" s="135">
        <v>40000</v>
      </c>
    </row>
    <row r="144" spans="1:4" x14ac:dyDescent="0.3">
      <c r="A144" s="126"/>
      <c r="B144" s="134">
        <v>7</v>
      </c>
      <c r="C144" s="78" t="s">
        <v>151</v>
      </c>
      <c r="D144" s="135">
        <v>800000</v>
      </c>
    </row>
    <row r="145" spans="1:4" ht="15.6" customHeight="1" thickBot="1" x14ac:dyDescent="0.35">
      <c r="A145" s="149"/>
      <c r="B145" s="150">
        <v>8</v>
      </c>
      <c r="C145" s="151" t="s">
        <v>211</v>
      </c>
      <c r="D145" s="152">
        <v>500000</v>
      </c>
    </row>
    <row r="146" spans="1:4" s="82" customFormat="1" ht="21" customHeight="1" thickBot="1" x14ac:dyDescent="0.35">
      <c r="A146" s="124" t="s">
        <v>239</v>
      </c>
      <c r="B146" s="144"/>
      <c r="C146" s="99" t="s">
        <v>282</v>
      </c>
      <c r="D146" s="115">
        <f>SUM(D147)</f>
        <v>0</v>
      </c>
    </row>
    <row r="147" spans="1:4" ht="14.4" thickBot="1" x14ac:dyDescent="0.35">
      <c r="A147" s="128"/>
      <c r="B147" s="145">
        <v>1</v>
      </c>
      <c r="C147" s="101" t="s">
        <v>248</v>
      </c>
      <c r="D147" s="146">
        <v>0</v>
      </c>
    </row>
    <row r="148" spans="1:4" ht="21" customHeight="1" thickBot="1" x14ac:dyDescent="0.35">
      <c r="A148" s="124" t="s">
        <v>240</v>
      </c>
      <c r="B148" s="131"/>
      <c r="C148" s="99" t="s">
        <v>283</v>
      </c>
      <c r="D148" s="115">
        <f t="shared" ref="D148" si="0">SUM(D149:D156)</f>
        <v>508000</v>
      </c>
    </row>
    <row r="149" spans="1:4" x14ac:dyDescent="0.3">
      <c r="A149" s="125"/>
      <c r="B149" s="132">
        <v>1</v>
      </c>
      <c r="C149" s="98" t="s">
        <v>152</v>
      </c>
      <c r="D149" s="133">
        <v>20000</v>
      </c>
    </row>
    <row r="150" spans="1:4" x14ac:dyDescent="0.3">
      <c r="A150" s="126"/>
      <c r="B150" s="134">
        <f>B149+1</f>
        <v>2</v>
      </c>
      <c r="C150" s="84" t="s">
        <v>210</v>
      </c>
      <c r="D150" s="135">
        <v>80000</v>
      </c>
    </row>
    <row r="151" spans="1:4" x14ac:dyDescent="0.3">
      <c r="A151" s="126"/>
      <c r="B151" s="134">
        <f t="shared" ref="B151:B156" si="1">B150+1</f>
        <v>3</v>
      </c>
      <c r="C151" s="78" t="s">
        <v>204</v>
      </c>
      <c r="D151" s="135">
        <v>100000</v>
      </c>
    </row>
    <row r="152" spans="1:4" ht="13.95" customHeight="1" x14ac:dyDescent="0.3">
      <c r="A152" s="126"/>
      <c r="B152" s="134">
        <f t="shared" si="1"/>
        <v>4</v>
      </c>
      <c r="C152" s="78" t="s">
        <v>208</v>
      </c>
      <c r="D152" s="135">
        <v>60000</v>
      </c>
    </row>
    <row r="153" spans="1:4" x14ac:dyDescent="0.3">
      <c r="A153" s="126"/>
      <c r="B153" s="134">
        <f t="shared" si="1"/>
        <v>5</v>
      </c>
      <c r="C153" s="78" t="s">
        <v>195</v>
      </c>
      <c r="D153" s="135">
        <v>20000</v>
      </c>
    </row>
    <row r="154" spans="1:4" x14ac:dyDescent="0.3">
      <c r="A154" s="126"/>
      <c r="B154" s="134">
        <f t="shared" si="1"/>
        <v>6</v>
      </c>
      <c r="C154" s="78" t="s">
        <v>197</v>
      </c>
      <c r="D154" s="135">
        <v>18000</v>
      </c>
    </row>
    <row r="155" spans="1:4" x14ac:dyDescent="0.3">
      <c r="A155" s="126"/>
      <c r="B155" s="134">
        <f t="shared" si="1"/>
        <v>7</v>
      </c>
      <c r="C155" s="78" t="s">
        <v>184</v>
      </c>
      <c r="D155" s="135">
        <v>130000</v>
      </c>
    </row>
    <row r="156" spans="1:4" ht="14.4" thickBot="1" x14ac:dyDescent="0.35">
      <c r="A156" s="127"/>
      <c r="B156" s="142">
        <f t="shared" si="1"/>
        <v>8</v>
      </c>
      <c r="C156" s="100" t="s">
        <v>153</v>
      </c>
      <c r="D156" s="139">
        <v>80000</v>
      </c>
    </row>
    <row r="157" spans="1:4" ht="20.399999999999999" customHeight="1" thickBot="1" x14ac:dyDescent="0.35">
      <c r="A157" s="124" t="s">
        <v>241</v>
      </c>
      <c r="B157" s="131"/>
      <c r="C157" s="99" t="s">
        <v>287</v>
      </c>
      <c r="D157" s="115">
        <f>SUM(D158:D159)</f>
        <v>15080000</v>
      </c>
    </row>
    <row r="158" spans="1:4" x14ac:dyDescent="0.3">
      <c r="A158" s="125"/>
      <c r="B158" s="132">
        <v>1</v>
      </c>
      <c r="C158" s="98" t="s">
        <v>12</v>
      </c>
      <c r="D158" s="133">
        <v>13000000</v>
      </c>
    </row>
    <row r="159" spans="1:4" ht="14.4" thickBot="1" x14ac:dyDescent="0.35">
      <c r="A159" s="127"/>
      <c r="B159" s="142">
        <v>2</v>
      </c>
      <c r="C159" s="100" t="s">
        <v>154</v>
      </c>
      <c r="D159" s="139">
        <v>2080000</v>
      </c>
    </row>
    <row r="160" spans="1:4" ht="14.4" thickBot="1" x14ac:dyDescent="0.35">
      <c r="A160" s="124" t="s">
        <v>242</v>
      </c>
      <c r="B160" s="131"/>
      <c r="C160" s="99" t="s">
        <v>213</v>
      </c>
      <c r="D160" s="115">
        <f>SUM(D161:D162)</f>
        <v>265000</v>
      </c>
    </row>
    <row r="161" spans="1:4" x14ac:dyDescent="0.3">
      <c r="A161" s="125"/>
      <c r="B161" s="132">
        <v>1</v>
      </c>
      <c r="C161" s="98" t="s">
        <v>156</v>
      </c>
      <c r="D161" s="133">
        <v>250000</v>
      </c>
    </row>
    <row r="162" spans="1:4" ht="14.4" thickBot="1" x14ac:dyDescent="0.35">
      <c r="A162" s="127"/>
      <c r="B162" s="142">
        <v>2</v>
      </c>
      <c r="C162" s="100" t="s">
        <v>169</v>
      </c>
      <c r="D162" s="139">
        <v>15000</v>
      </c>
    </row>
    <row r="163" spans="1:4" ht="14.4" thickBot="1" x14ac:dyDescent="0.35">
      <c r="A163" s="124" t="s">
        <v>285</v>
      </c>
      <c r="B163" s="131"/>
      <c r="C163" s="99" t="s">
        <v>141</v>
      </c>
      <c r="D163" s="115">
        <f>SUM(D164:D168)</f>
        <v>105000</v>
      </c>
    </row>
    <row r="164" spans="1:4" x14ac:dyDescent="0.3">
      <c r="A164" s="125"/>
      <c r="B164" s="132">
        <v>1</v>
      </c>
      <c r="C164" s="98" t="s">
        <v>157</v>
      </c>
      <c r="D164" s="133">
        <v>5000</v>
      </c>
    </row>
    <row r="165" spans="1:4" x14ac:dyDescent="0.3">
      <c r="A165" s="126"/>
      <c r="B165" s="134">
        <v>2</v>
      </c>
      <c r="C165" s="78" t="s">
        <v>247</v>
      </c>
      <c r="D165" s="135">
        <v>10000</v>
      </c>
    </row>
    <row r="166" spans="1:4" x14ac:dyDescent="0.3">
      <c r="A166" s="126"/>
      <c r="B166" s="134">
        <v>3</v>
      </c>
      <c r="C166" s="78" t="s">
        <v>180</v>
      </c>
      <c r="D166" s="135">
        <v>10000</v>
      </c>
    </row>
    <row r="167" spans="1:4" x14ac:dyDescent="0.3">
      <c r="A167" s="126"/>
      <c r="B167" s="134">
        <v>4</v>
      </c>
      <c r="C167" s="78" t="s">
        <v>244</v>
      </c>
      <c r="D167" s="135">
        <v>60000</v>
      </c>
    </row>
    <row r="168" spans="1:4" ht="14.4" thickBot="1" x14ac:dyDescent="0.35">
      <c r="A168" s="127"/>
      <c r="B168" s="142">
        <v>5</v>
      </c>
      <c r="C168" s="100" t="s">
        <v>217</v>
      </c>
      <c r="D168" s="139">
        <v>20000</v>
      </c>
    </row>
    <row r="169" spans="1:4" s="82" customFormat="1" ht="14.4" thickBot="1" x14ac:dyDescent="0.35">
      <c r="A169" s="124" t="s">
        <v>288</v>
      </c>
      <c r="B169" s="144"/>
      <c r="C169" s="99" t="s">
        <v>286</v>
      </c>
      <c r="D169" s="115">
        <f>+D170</f>
        <v>300000</v>
      </c>
    </row>
    <row r="170" spans="1:4" ht="14.4" thickBot="1" x14ac:dyDescent="0.35">
      <c r="A170" s="128" t="s">
        <v>206</v>
      </c>
      <c r="B170" s="145">
        <v>1</v>
      </c>
      <c r="C170" s="101" t="s">
        <v>224</v>
      </c>
      <c r="D170" s="146">
        <v>300000</v>
      </c>
    </row>
    <row r="171" spans="1:4" ht="25.2" customHeight="1" thickBot="1" x14ac:dyDescent="0.35">
      <c r="A171" s="124"/>
      <c r="B171" s="131"/>
      <c r="C171" s="99" t="s">
        <v>142</v>
      </c>
      <c r="D171" s="115">
        <f>SUM(D40)</f>
        <v>28179000</v>
      </c>
    </row>
    <row r="172" spans="1:4" ht="18" customHeight="1" thickBot="1" x14ac:dyDescent="0.35">
      <c r="A172" s="124"/>
      <c r="B172" s="131"/>
      <c r="C172" s="99" t="s">
        <v>301</v>
      </c>
      <c r="D172" s="115">
        <f>+D42+D80+D98+D129+D137+D146+D148+D157+D160+D163+D169</f>
        <v>27641000</v>
      </c>
    </row>
    <row r="173" spans="1:4" ht="22.95" customHeight="1" thickBot="1" x14ac:dyDescent="0.35">
      <c r="A173" s="129" t="s">
        <v>289</v>
      </c>
      <c r="B173" s="147" t="s">
        <v>206</v>
      </c>
      <c r="C173" s="113" t="s">
        <v>185</v>
      </c>
      <c r="D173" s="148">
        <f>+D171-D172</f>
        <v>538000</v>
      </c>
    </row>
    <row r="175" spans="1:4" customFormat="1" ht="16.95" customHeight="1" x14ac:dyDescent="0.25">
      <c r="A175" s="121"/>
      <c r="D175" s="79"/>
    </row>
    <row r="176" spans="1:4" customFormat="1" ht="13.2" customHeight="1" x14ac:dyDescent="0.25">
      <c r="A176" s="121"/>
      <c r="D176" s="79"/>
    </row>
    <row r="177" spans="1:4" customFormat="1" ht="13.95" customHeight="1" x14ac:dyDescent="0.25">
      <c r="A177" s="121"/>
      <c r="D177" s="79"/>
    </row>
    <row r="178" spans="1:4" customFormat="1" ht="19.2" customHeight="1" x14ac:dyDescent="0.3">
      <c r="A178" s="122"/>
      <c r="D178" s="117" t="s">
        <v>317</v>
      </c>
    </row>
    <row r="179" spans="1:4" customFormat="1" ht="16.95" customHeight="1" x14ac:dyDescent="0.3">
      <c r="A179" s="122"/>
      <c r="D179" s="117" t="s">
        <v>318</v>
      </c>
    </row>
  </sheetData>
  <mergeCells count="2">
    <mergeCell ref="A3:C3"/>
    <mergeCell ref="A2:D2"/>
  </mergeCells>
  <pageMargins left="0.9055118110236221" right="0.11811023622047245" top="0.55118110236220474" bottom="0.94488188976377963" header="0.31496062992125984" footer="0.31496062992125984"/>
  <pageSetup paperSize="9" orientation="portrait" horizontalDpi="4294967293" verticalDpi="4294967293" r:id="rId1"/>
  <headerFooter>
    <oddFooter xml:space="preserve">&amp;L&amp;"Arial,Kurziv"&amp;8 &amp;C&amp;"Arial,Kurziv"&amp;8 &amp;R&amp;"Arial,Kurziv"&amp;8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3" sqref="A3:O13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PLAN RASHODA 2013.</vt:lpstr>
      <vt:lpstr>PLAN PRIHODA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Mirjana Đirlić</cp:lastModifiedBy>
  <cp:lastPrinted>2019-03-01T07:00:41Z</cp:lastPrinted>
  <dcterms:created xsi:type="dcterms:W3CDTF">2011-10-12T06:43:57Z</dcterms:created>
  <dcterms:modified xsi:type="dcterms:W3CDTF">2019-03-08T08:07:16Z</dcterms:modified>
</cp:coreProperties>
</file>