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975D6A1B-750F-4CE3-AA5C-CE59BBB832A1}" xr6:coauthVersionLast="43" xr6:coauthVersionMax="43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155" i="4" l="1"/>
  <c r="D147" i="4"/>
  <c r="D113" i="4" l="1"/>
  <c r="D188" i="4" l="1"/>
  <c r="D182" i="4"/>
  <c r="D179" i="4"/>
  <c r="D176" i="4"/>
  <c r="D166" i="4"/>
  <c r="D164" i="4"/>
  <c r="D89" i="4"/>
  <c r="D54" i="4"/>
  <c r="D45" i="4"/>
  <c r="D43" i="4"/>
  <c r="D53" i="4" l="1"/>
  <c r="D10" i="4"/>
  <c r="D49" i="4" s="1"/>
  <c r="D190" i="4" s="1"/>
  <c r="D191" i="4"/>
  <c r="D192" i="4" l="1"/>
  <c r="B168" i="4" l="1"/>
  <c r="B169" i="4" s="1"/>
  <c r="B170" i="4" s="1"/>
  <c r="B171" i="4" s="1"/>
  <c r="B172" i="4" s="1"/>
  <c r="B173" i="4" s="1"/>
  <c r="B174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65" i="1" s="1"/>
  <c r="N36" i="1"/>
</calcChain>
</file>

<file path=xl/sharedStrings.xml><?xml version="1.0" encoding="utf-8"?>
<sst xmlns="http://schemas.openxmlformats.org/spreadsheetml/2006/main" count="289" uniqueCount="276">
  <si>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</si>
  <si>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</si>
  <si>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</si>
  <si>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</si>
  <si>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</si>
  <si>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</si>
  <si>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</si>
  <si>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</si>
  <si>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</si>
  <si>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</si>
  <si>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</si>
  <si>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</si>
  <si>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</si>
  <si>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</si>
  <si>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</si>
  <si>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</si>
  <si>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</si>
  <si>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</si>
  <si>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</si>
  <si>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</si>
  <si>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</si>
  <si>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</si>
  <si>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</si>
  <si>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</si>
  <si>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</si>
  <si>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</si>
  <si>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</si>
  <si>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</si>
  <si>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</si>
  <si>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</si>
  <si>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</si>
  <si>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</si>
  <si>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</si>
  <si>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</si>
  <si>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</si>
  <si>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</si>
  <si>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</si>
  <si>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</si>
  <si>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</si>
  <si>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</si>
  <si>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</si>
  <si>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</si>
  <si>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</si>
  <si>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</si>
  <si>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</si>
  <si>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</si>
  <si>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</si>
  <si>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</si>
  <si>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</si>
  <si>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</si>
  <si>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</si>
  <si>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</si>
  <si>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</si>
  <si>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</si>
  <si>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</si>
  <si>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</si>
  <si>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</si>
  <si>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</si>
  <si>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</si>
  <si>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</si>
  <si>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</si>
  <si>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</si>
  <si>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</si>
  <si>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</si>
  <si>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</si>
  <si>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</si>
  <si>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</si>
  <si>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</si>
  <si>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</si>
  <si>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</si>
  <si>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</si>
  <si>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</si>
  <si>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</si>
  <si>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</si>
  <si>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</si>
  <si>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</si>
  <si>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</si>
  <si>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</si>
  <si>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</si>
  <si>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</si>
  <si>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</si>
  <si>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</si>
  <si>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</si>
  <si>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</si>
  <si>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</si>
  <si>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</si>
  <si>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</si>
  <si>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</si>
  <si>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</si>
  <si>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</si>
  <si>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</si>
  <si>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</si>
  <si>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</si>
  <si>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</si>
  <si>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</si>
  <si>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</si>
  <si>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</si>
  <si>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</si>
  <si>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</si>
  <si>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</si>
  <si>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</si>
  <si>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</si>
  <si>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</si>
  <si>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</si>
  <si>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</si>
  <si>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</si>
  <si>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Naknadno utvrđeni troškovi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</si>
  <si>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</si>
  <si>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</si>
  <si>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</si>
  <si>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</si>
  <si>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</si>
  <si>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</si>
  <si>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</si>
  <si>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</si>
  <si>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</si>
  <si>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</si>
  <si>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</si>
  <si>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</si>
  <si>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</si>
  <si>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Materijal-ostali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</si>
  <si>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</si>
  <si>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</si>
  <si>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</si>
  <si>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</si>
  <si>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</si>
  <si>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</si>
  <si>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</si>
  <si>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</si>
  <si>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FINANCIJSKI RASHODI (TROŠKOVI)</t>
  </si>
  <si>
    <t>Prihodi od dotacija, darova i subvencije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</si>
  <si>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</si>
  <si>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</si>
  <si>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</si>
  <si>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</si>
  <si>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</si>
  <si>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</si>
  <si>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</si>
  <si>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</si>
  <si>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</si>
  <si>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</si>
  <si>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</si>
  <si>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</si>
  <si>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</si>
  <si>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</si>
  <si>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</si>
  <si>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</si>
  <si>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</si>
  <si>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</si>
  <si>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</si>
  <si>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</si>
  <si>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</si>
  <si>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</si>
  <si>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</si>
  <si>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</si>
  <si>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</si>
  <si>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</si>
  <si>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</si>
  <si>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</si>
  <si>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</si>
  <si>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Otpis obveza prema dobavljačima</t>
  </si>
  <si>
    <t>Geodetske usluge</t>
  </si>
  <si>
    <t>Neotpisana vrijednost otuđ.i rash.im.</t>
  </si>
  <si>
    <t>Rezerviranja troškova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</si>
  <si>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</si>
  <si>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</si>
  <si>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</si>
  <si>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</si>
  <si>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</si>
  <si>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</si>
  <si>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</si>
  <si>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</si>
  <si>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</si>
  <si>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</si>
  <si>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</si>
  <si>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</si>
  <si>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</si>
  <si>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</si>
  <si>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</si>
  <si>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</si>
  <si>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</si>
  <si>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Tehnički i periodički pregled vozila</t>
  </si>
  <si>
    <t>Usluge održavanja software-a  PAUK-RING</t>
  </si>
  <si>
    <t>Usluge održavanja sustava Wastecontrol</t>
  </si>
  <si>
    <t>Usluge održavanja sustava -dojavni sus.TP L.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</si>
  <si>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</si>
  <si>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</si>
  <si>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</si>
  <si>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</si>
  <si>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</si>
  <si>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</si>
  <si>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</si>
  <si>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</si>
  <si>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</si>
  <si>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</si>
  <si>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</si>
  <si>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</si>
  <si>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</si>
  <si>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</si>
  <si>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</si>
  <si>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</si>
  <si>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</si>
  <si>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</si>
  <si>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</si>
  <si>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</si>
  <si>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</si>
  <si>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</si>
  <si>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</si>
  <si>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</si>
  <si>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</si>
  <si>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</si>
  <si>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Usluga sakupljanja glomaznog otpada</t>
  </si>
  <si>
    <t>Usluge reklame i promidžbe</t>
  </si>
  <si>
    <t>Usluge rovokopača</t>
  </si>
  <si>
    <t xml:space="preserve">Sukladno članku 11. Izjave o osnivanju trgovačkog društva Trogir Holding, predsjednik uprave </t>
  </si>
  <si>
    <t>Predsjednik Uprave:</t>
  </si>
  <si>
    <t>Božidar Miše, struč.spec.oec.</t>
  </si>
  <si>
    <t>PLAN ZA 2019.g.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</si>
  <si>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</si>
  <si>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</si>
  <si>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</si>
  <si>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</si>
  <si>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</si>
  <si>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</si>
  <si>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</si>
  <si>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</si>
  <si>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</si>
  <si>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Usluge servisa vozila marke Iveco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</si>
  <si>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</si>
  <si>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</si>
  <si>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</si>
  <si>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</si>
  <si>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</si>
  <si>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</si>
  <si>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</si>
  <si>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Najam za vozilo operativni leasing VB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</si>
  <si>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</si>
  <si>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</si>
  <si>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</si>
  <si>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</si>
  <si>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</si>
  <si>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</si>
  <si>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Naknada za upravljanje i korištenje gradskih parkirališta</t>
  </si>
  <si>
    <t>Koncesijska naknada - LUČKA UPRAVA</t>
  </si>
  <si>
    <t>Ugovori o djelu,honorari i nakn. Sudskim vještacima</t>
  </si>
  <si>
    <t>Naknada za zapošljavanje osoba sa invaliditetom</t>
  </si>
  <si>
    <t>Troškovi izrade horizontalne signalizacije na parkiralištima</t>
  </si>
  <si>
    <t>Usluga zbrinjavanje građ.i glom.otpada</t>
  </si>
  <si>
    <t>Usluge održavanja sustava upravljanja sig.os. podataka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</si>
  <si>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</si>
  <si>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</si>
  <si>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</si>
  <si>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</si>
  <si>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</si>
  <si>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>Usluge održavanja sustava  M.parking INFO ART</t>
  </si>
  <si>
    <t xml:space="preserve">Auto dijelovi </t>
  </si>
  <si>
    <t>Električna energija -mrežarina</t>
  </si>
  <si>
    <t>Usluge fiskalne blagajne-mreža office 365</t>
  </si>
  <si>
    <t>Usluge servisa vozila ostalo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</si>
  <si>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</si>
  <si>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</si>
  <si>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</si>
  <si>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</si>
  <si>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Usluga eksperimentalnog odašiljanja radijskog programa</t>
  </si>
  <si>
    <t>Aluminijska bravarija</t>
  </si>
  <si>
    <t>Klupe</t>
  </si>
  <si>
    <t>Prihodi od ukidanja rezerviranja</t>
  </si>
  <si>
    <t>Troškovi zaštite okoliša</t>
  </si>
  <si>
    <r>
      <t>Klasa:</t>
    </r>
    <r>
      <rPr>
        <u/>
        <sz val="10"/>
        <rFont val="Calibri"/>
        <family val="2"/>
        <charset val="238"/>
      </rPr>
      <t>400-02/18-01/3</t>
    </r>
  </si>
  <si>
    <r>
      <t>Urbroj:</t>
    </r>
    <r>
      <rPr>
        <u/>
        <sz val="10"/>
        <rFont val="Calibri"/>
        <family val="2"/>
        <charset val="238"/>
      </rPr>
      <t>2184/01-10-01/007-19-4</t>
    </r>
  </si>
  <si>
    <t xml:space="preserve">   FINANCIJSKI PLAN ZA 2019. g. - 3. IZMJENA</t>
  </si>
  <si>
    <r>
      <t>Trogir,</t>
    </r>
    <r>
      <rPr>
        <u/>
        <sz val="10"/>
        <rFont val="Calibri"/>
        <family val="2"/>
        <charset val="238"/>
      </rPr>
      <t>01.07.2019.</t>
    </r>
  </si>
  <si>
    <t>19</t>
  </si>
  <si>
    <t xml:space="preserve">Najam opreme za nadzor vozila </t>
  </si>
  <si>
    <t xml:space="preserve">Usluge  obrade taho listića </t>
  </si>
  <si>
    <r>
      <t xml:space="preserve">Božidar Miše,struč.spec.oec.,  dana </t>
    </r>
    <r>
      <rPr>
        <u/>
        <sz val="12"/>
        <rFont val="Calibri"/>
        <family val="2"/>
        <charset val="238"/>
      </rPr>
      <t>01.07.2019.</t>
    </r>
    <r>
      <rPr>
        <sz val="12"/>
        <rFont val="Calibri"/>
        <family val="2"/>
        <charset val="238"/>
      </rPr>
      <t xml:space="preserve"> godine donio je slijedeći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</si>
</sst>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0"/>
      <name val="Calibri"/>
      <family val="2"/>
      <charset val="238"/>
    </font>
    <font>
      <u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4" fontId="0" fillId="0" borderId="0" xfId="0" applyNumberForma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0" fontId="11" fillId="2" borderId="24" xfId="0" applyNumberFormat="1" applyFont="1" applyFill="1" applyBorder="1" applyAlignment="1">
      <alignment horizontal="center"/>
    </xf>
    <xf numFmtId="4" fontId="12" fillId="3" borderId="32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4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5" xfId="0" applyFont="1" applyFill="1" applyBorder="1"/>
    <xf numFmtId="4" fontId="13" fillId="3" borderId="33" xfId="0" applyNumberFormat="1" applyFont="1" applyFill="1" applyBorder="1" applyAlignment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38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0" fontId="0" fillId="0" borderId="0" xfId="0" applyFont="1"/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37" xfId="0" applyNumberFormat="1" applyFont="1" applyFill="1" applyBorder="1"/>
    <xf numFmtId="0" fontId="11" fillId="2" borderId="41" xfId="0" applyFont="1" applyFill="1" applyBorder="1" applyAlignment="1">
      <alignment horizontal="center"/>
    </xf>
    <xf numFmtId="4" fontId="10" fillId="2" borderId="41" xfId="0" applyNumberFormat="1" applyFont="1" applyFill="1" applyBorder="1" applyAlignment="1">
      <alignment horizontal="left"/>
    </xf>
    <xf numFmtId="4" fontId="13" fillId="3" borderId="41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7" fillId="0" borderId="0" xfId="0" applyNumberFormat="1" applyFont="1"/>
    <xf numFmtId="4" fontId="19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4" fontId="12" fillId="3" borderId="42" xfId="0" applyNumberFormat="1" applyFont="1" applyFill="1" applyBorder="1"/>
    <xf numFmtId="0" fontId="11" fillId="2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577215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111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7" t="s">
        <v>12</v>
      </c>
      <c r="B7" s="44">
        <v>2214900</v>
      </c>
      <c r="C7" s="45">
        <v>915692.82</v>
      </c>
      <c r="D7" s="45">
        <v>1255110</v>
      </c>
      <c r="E7" s="45">
        <v>1561505</v>
      </c>
      <c r="F7" s="45">
        <v>739776.6</v>
      </c>
      <c r="G7" s="45">
        <v>1243492.3500000001</v>
      </c>
      <c r="H7" s="45">
        <v>518286.6</v>
      </c>
      <c r="I7" s="45">
        <v>400869.97</v>
      </c>
      <c r="J7" s="45">
        <v>1033620</v>
      </c>
      <c r="K7" s="45">
        <v>496137.6</v>
      </c>
      <c r="L7" s="45">
        <v>671853</v>
      </c>
      <c r="M7" s="45">
        <v>1948159.59</v>
      </c>
      <c r="N7" s="46">
        <f>SUM(B7:M7)</f>
        <v>12999403.529999999</v>
      </c>
    </row>
    <row r="8" spans="1:14" x14ac:dyDescent="0.2">
      <c r="A8" s="38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9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8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9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8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9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8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9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8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9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8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9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8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9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8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9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8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9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8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9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40">
        <f t="shared" si="0"/>
        <v>128000</v>
      </c>
    </row>
    <row r="28" spans="1:14" x14ac:dyDescent="0.2">
      <c r="A28" s="38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1">
        <f t="shared" si="0"/>
        <v>100000</v>
      </c>
    </row>
    <row r="29" spans="1:14" x14ac:dyDescent="0.2">
      <c r="A29" s="39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0">
        <f t="shared" si="0"/>
        <v>10000</v>
      </c>
    </row>
    <row r="30" spans="1:14" x14ac:dyDescent="0.2">
      <c r="A30" s="38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1">
        <f t="shared" si="0"/>
        <v>80000</v>
      </c>
    </row>
    <row r="31" spans="1:14" x14ac:dyDescent="0.2">
      <c r="A31" s="39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0">
        <f t="shared" si="0"/>
        <v>50000</v>
      </c>
    </row>
    <row r="32" spans="1:14" x14ac:dyDescent="0.2">
      <c r="A32" s="38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f t="shared" si="0"/>
        <v>10000</v>
      </c>
    </row>
    <row r="33" spans="1:14" x14ac:dyDescent="0.2">
      <c r="A33" s="39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0">
        <f t="shared" si="0"/>
        <v>50000</v>
      </c>
    </row>
    <row r="34" spans="1:14" x14ac:dyDescent="0.2">
      <c r="A34" s="38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f t="shared" si="0"/>
        <v>40000</v>
      </c>
    </row>
    <row r="35" spans="1:14" x14ac:dyDescent="0.2">
      <c r="A35" s="39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0">
        <f t="shared" si="0"/>
        <v>25000</v>
      </c>
    </row>
    <row r="36" spans="1:14" x14ac:dyDescent="0.2">
      <c r="A36" s="38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1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1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1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0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1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40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1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40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1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1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40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1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40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1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40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1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40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1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40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1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40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1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40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1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40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1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1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1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2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3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1"/>
  <sheetViews>
    <sheetView tabSelected="1" topLeftCell="A103" workbookViewId="0">
      <selection activeCell="D104" sqref="D104"/>
    </sheetView>
  </sheetViews>
  <sheetFormatPr defaultColWidth="8.85546875" defaultRowHeight="12.75" x14ac:dyDescent="0.2"/>
  <cols>
    <col min="1" max="1" width="8" style="144" customWidth="1"/>
    <col min="2" max="2" width="7.7109375" style="48" bestFit="1" customWidth="1"/>
    <col min="3" max="3" width="47.5703125" style="48" customWidth="1"/>
    <col min="4" max="4" width="27" style="77" bestFit="1" customWidth="1"/>
    <col min="5" max="5" width="8" style="155" hidden="1" customWidth="1"/>
    <col min="6" max="6" width="11" style="48" hidden="1" customWidth="1"/>
    <col min="7" max="7" width="10.140625" style="48" hidden="1" customWidth="1"/>
    <col min="8" max="8" width="8.85546875" style="48" hidden="1" customWidth="1"/>
    <col min="9" max="9" width="8.85546875" style="48"/>
    <col min="10" max="10" width="4" style="48" customWidth="1"/>
    <col min="11" max="16384" width="8.85546875" style="48"/>
  </cols>
  <sheetData>
    <row r="1" spans="1:5" customFormat="1" x14ac:dyDescent="0.2">
      <c r="A1" s="146"/>
      <c r="B1" s="146"/>
      <c r="C1" s="146"/>
      <c r="D1" s="147"/>
      <c r="E1" s="36"/>
    </row>
    <row r="2" spans="1:5" customFormat="1" x14ac:dyDescent="0.2">
      <c r="A2" s="146"/>
      <c r="B2" s="146"/>
      <c r="C2" s="146"/>
      <c r="D2" s="147"/>
      <c r="E2" s="36"/>
    </row>
    <row r="3" spans="1:5" customFormat="1" x14ac:dyDescent="0.2">
      <c r="A3" s="146"/>
      <c r="B3" s="146"/>
      <c r="C3" s="146"/>
      <c r="D3" s="147"/>
      <c r="E3" s="36"/>
    </row>
    <row r="4" spans="1:5" s="81" customFormat="1" ht="30" customHeight="1" x14ac:dyDescent="0.25">
      <c r="A4" s="148" t="s">
        <v>214</v>
      </c>
      <c r="B4" s="148"/>
      <c r="C4" s="148"/>
      <c r="D4" s="148"/>
      <c r="E4" s="153"/>
    </row>
    <row r="5" spans="1:5" s="81" customFormat="1" ht="15.6" customHeight="1" x14ac:dyDescent="0.25">
      <c r="A5" s="148" t="s">
        <v>275</v>
      </c>
      <c r="B5" s="148"/>
      <c r="C5" s="148"/>
      <c r="D5" s="148"/>
      <c r="E5" s="153"/>
    </row>
    <row r="6" spans="1:5" s="81" customFormat="1" ht="15.6" customHeight="1" x14ac:dyDescent="0.25">
      <c r="A6" s="148"/>
      <c r="B6" s="148"/>
      <c r="C6" s="148"/>
      <c r="D6" s="148"/>
      <c r="E6" s="153"/>
    </row>
    <row r="7" spans="1:5" s="82" customFormat="1" ht="21.6" customHeight="1" x14ac:dyDescent="0.3">
      <c r="A7" s="159" t="s">
        <v>270</v>
      </c>
      <c r="B7" s="159"/>
      <c r="C7" s="159"/>
      <c r="D7" s="159"/>
      <c r="E7" s="154"/>
    </row>
    <row r="8" spans="1:5" ht="22.9" customHeight="1" thickBot="1" x14ac:dyDescent="0.25">
      <c r="A8" s="158" t="s">
        <v>123</v>
      </c>
      <c r="B8" s="158"/>
      <c r="C8" s="158"/>
    </row>
    <row r="9" spans="1:5" ht="28.15" customHeight="1" thickBot="1" x14ac:dyDescent="0.25">
      <c r="A9" s="54" t="s">
        <v>100</v>
      </c>
      <c r="B9" s="55" t="s">
        <v>110</v>
      </c>
      <c r="C9" s="56" t="s">
        <v>199</v>
      </c>
      <c r="D9" s="79" t="s">
        <v>217</v>
      </c>
    </row>
    <row r="10" spans="1:5" ht="30" customHeight="1" thickBot="1" x14ac:dyDescent="0.25">
      <c r="A10" s="72"/>
      <c r="B10" s="73"/>
      <c r="C10" s="74" t="s">
        <v>103</v>
      </c>
      <c r="D10" s="109">
        <f>D11+D43+D45</f>
        <v>30270000</v>
      </c>
    </row>
    <row r="11" spans="1:5" ht="15.6" customHeight="1" thickBot="1" x14ac:dyDescent="0.25">
      <c r="A11" s="126" t="s">
        <v>197</v>
      </c>
      <c r="B11" s="66"/>
      <c r="C11" s="71" t="s">
        <v>97</v>
      </c>
      <c r="D11" s="110">
        <f>SUM(D12:D40)</f>
        <v>29415000</v>
      </c>
    </row>
    <row r="12" spans="1:5" ht="12.6" customHeight="1" x14ac:dyDescent="0.2">
      <c r="A12" s="127"/>
      <c r="B12" s="59">
        <v>1</v>
      </c>
      <c r="C12" s="60" t="s">
        <v>260</v>
      </c>
      <c r="D12" s="111">
        <v>6100000</v>
      </c>
    </row>
    <row r="13" spans="1:5" x14ac:dyDescent="0.2">
      <c r="A13" s="128"/>
      <c r="B13" s="49">
        <v>2</v>
      </c>
      <c r="C13" s="50" t="s">
        <v>86</v>
      </c>
      <c r="D13" s="112">
        <v>8200000</v>
      </c>
    </row>
    <row r="14" spans="1:5" x14ac:dyDescent="0.2">
      <c r="A14" s="128"/>
      <c r="B14" s="49">
        <v>3</v>
      </c>
      <c r="C14" s="50" t="s">
        <v>87</v>
      </c>
      <c r="D14" s="112">
        <v>10000</v>
      </c>
    </row>
    <row r="15" spans="1:5" x14ac:dyDescent="0.2">
      <c r="A15" s="128"/>
      <c r="B15" s="49">
        <v>4</v>
      </c>
      <c r="C15" s="50" t="s">
        <v>88</v>
      </c>
      <c r="D15" s="112">
        <v>3200000</v>
      </c>
    </row>
    <row r="16" spans="1:5" x14ac:dyDescent="0.2">
      <c r="A16" s="128"/>
      <c r="B16" s="49">
        <v>5</v>
      </c>
      <c r="C16" s="50" t="s">
        <v>89</v>
      </c>
      <c r="D16" s="112">
        <v>335000</v>
      </c>
    </row>
    <row r="17" spans="1:4" x14ac:dyDescent="0.2">
      <c r="A17" s="128"/>
      <c r="B17" s="49">
        <v>6</v>
      </c>
      <c r="C17" s="50" t="s">
        <v>90</v>
      </c>
      <c r="D17" s="112">
        <v>80000</v>
      </c>
    </row>
    <row r="18" spans="1:4" x14ac:dyDescent="0.2">
      <c r="A18" s="128"/>
      <c r="B18" s="49">
        <v>7</v>
      </c>
      <c r="C18" s="50" t="s">
        <v>91</v>
      </c>
      <c r="D18" s="112">
        <v>40000</v>
      </c>
    </row>
    <row r="19" spans="1:4" x14ac:dyDescent="0.2">
      <c r="A19" s="128"/>
      <c r="B19" s="49">
        <v>8</v>
      </c>
      <c r="C19" s="50" t="s">
        <v>92</v>
      </c>
      <c r="D19" s="112">
        <v>370000</v>
      </c>
    </row>
    <row r="20" spans="1:4" x14ac:dyDescent="0.2">
      <c r="A20" s="129"/>
      <c r="B20" s="49">
        <v>9</v>
      </c>
      <c r="C20" s="50" t="s">
        <v>158</v>
      </c>
      <c r="D20" s="112">
        <v>2000000</v>
      </c>
    </row>
    <row r="21" spans="1:4" x14ac:dyDescent="0.2">
      <c r="A21" s="128"/>
      <c r="B21" s="49">
        <v>10</v>
      </c>
      <c r="C21" s="50" t="s">
        <v>93</v>
      </c>
      <c r="D21" s="112">
        <v>300000</v>
      </c>
    </row>
    <row r="22" spans="1:4" x14ac:dyDescent="0.2">
      <c r="A22" s="128"/>
      <c r="B22" s="49">
        <v>11</v>
      </c>
      <c r="C22" s="52" t="s">
        <v>136</v>
      </c>
      <c r="D22" s="112">
        <v>220000</v>
      </c>
    </row>
    <row r="23" spans="1:4" x14ac:dyDescent="0.2">
      <c r="A23" s="128"/>
      <c r="B23" s="49">
        <v>12</v>
      </c>
      <c r="C23" s="50" t="s">
        <v>228</v>
      </c>
      <c r="D23" s="112">
        <v>200000</v>
      </c>
    </row>
    <row r="24" spans="1:4" x14ac:dyDescent="0.2">
      <c r="A24" s="128"/>
      <c r="B24" s="49">
        <v>13</v>
      </c>
      <c r="C24" s="50" t="s">
        <v>218</v>
      </c>
      <c r="D24" s="112">
        <v>350000</v>
      </c>
    </row>
    <row r="25" spans="1:4" x14ac:dyDescent="0.2">
      <c r="A25" s="128"/>
      <c r="B25" s="49">
        <v>14</v>
      </c>
      <c r="C25" s="50" t="s">
        <v>135</v>
      </c>
      <c r="D25" s="112">
        <v>430000</v>
      </c>
    </row>
    <row r="26" spans="1:4" x14ac:dyDescent="0.2">
      <c r="A26" s="128"/>
      <c r="B26" s="49">
        <v>15</v>
      </c>
      <c r="C26" s="50" t="s">
        <v>219</v>
      </c>
      <c r="D26" s="112">
        <v>850000</v>
      </c>
    </row>
    <row r="27" spans="1:4" x14ac:dyDescent="0.2">
      <c r="A27" s="128"/>
      <c r="B27" s="49">
        <v>16</v>
      </c>
      <c r="C27" s="50" t="s">
        <v>220</v>
      </c>
      <c r="D27" s="112">
        <v>200000</v>
      </c>
    </row>
    <row r="28" spans="1:4" x14ac:dyDescent="0.2">
      <c r="A28" s="128"/>
      <c r="B28" s="49">
        <v>17</v>
      </c>
      <c r="C28" s="50" t="s">
        <v>223</v>
      </c>
      <c r="D28" s="112">
        <v>250000</v>
      </c>
    </row>
    <row r="29" spans="1:4" x14ac:dyDescent="0.2">
      <c r="A29" s="128"/>
      <c r="B29" s="49">
        <v>18</v>
      </c>
      <c r="C29" s="50" t="s">
        <v>224</v>
      </c>
      <c r="D29" s="112">
        <v>10000</v>
      </c>
    </row>
    <row r="30" spans="1:4" x14ac:dyDescent="0.2">
      <c r="A30" s="128"/>
      <c r="B30" s="49">
        <v>19</v>
      </c>
      <c r="C30" s="50" t="s">
        <v>225</v>
      </c>
      <c r="D30" s="112">
        <v>240000</v>
      </c>
    </row>
    <row r="31" spans="1:4" x14ac:dyDescent="0.2">
      <c r="A31" s="128"/>
      <c r="B31" s="49">
        <v>20</v>
      </c>
      <c r="C31" s="50" t="s">
        <v>200</v>
      </c>
      <c r="D31" s="112">
        <v>1160000</v>
      </c>
    </row>
    <row r="32" spans="1:4" x14ac:dyDescent="0.2">
      <c r="A32" s="128"/>
      <c r="B32" s="49">
        <v>21</v>
      </c>
      <c r="C32" s="50" t="s">
        <v>201</v>
      </c>
      <c r="D32" s="112">
        <v>1350000</v>
      </c>
    </row>
    <row r="33" spans="1:7" x14ac:dyDescent="0.2">
      <c r="A33" s="128"/>
      <c r="B33" s="49">
        <v>22</v>
      </c>
      <c r="C33" s="50" t="s">
        <v>202</v>
      </c>
      <c r="D33" s="112">
        <v>980000</v>
      </c>
      <c r="G33" s="155"/>
    </row>
    <row r="34" spans="1:7" x14ac:dyDescent="0.2">
      <c r="A34" s="128"/>
      <c r="B34" s="49">
        <v>23</v>
      </c>
      <c r="C34" s="50" t="s">
        <v>203</v>
      </c>
      <c r="D34" s="112">
        <v>720000</v>
      </c>
    </row>
    <row r="35" spans="1:7" x14ac:dyDescent="0.2">
      <c r="A35" s="128"/>
      <c r="B35" s="49">
        <v>24</v>
      </c>
      <c r="C35" s="50" t="s">
        <v>204</v>
      </c>
      <c r="D35" s="112">
        <v>142000</v>
      </c>
    </row>
    <row r="36" spans="1:7" x14ac:dyDescent="0.2">
      <c r="A36" s="128"/>
      <c r="B36" s="49">
        <v>25</v>
      </c>
      <c r="C36" s="50" t="s">
        <v>221</v>
      </c>
      <c r="D36" s="112">
        <v>68000</v>
      </c>
    </row>
    <row r="37" spans="1:7" x14ac:dyDescent="0.2">
      <c r="A37" s="128"/>
      <c r="B37" s="49">
        <v>26</v>
      </c>
      <c r="C37" s="50" t="s">
        <v>222</v>
      </c>
      <c r="D37" s="112">
        <v>240000</v>
      </c>
    </row>
    <row r="38" spans="1:7" x14ac:dyDescent="0.2">
      <c r="A38" s="128"/>
      <c r="B38" s="49">
        <v>27</v>
      </c>
      <c r="C38" s="50" t="s">
        <v>205</v>
      </c>
      <c r="D38" s="112">
        <v>500000</v>
      </c>
    </row>
    <row r="39" spans="1:7" x14ac:dyDescent="0.2">
      <c r="A39" s="128"/>
      <c r="B39" s="49">
        <v>28</v>
      </c>
      <c r="C39" s="58" t="s">
        <v>226</v>
      </c>
      <c r="D39" s="113">
        <v>200000</v>
      </c>
    </row>
    <row r="40" spans="1:7" ht="13.5" thickBot="1" x14ac:dyDescent="0.25">
      <c r="A40" s="128"/>
      <c r="B40" s="49">
        <v>29</v>
      </c>
      <c r="C40" s="58" t="s">
        <v>266</v>
      </c>
      <c r="D40" s="113">
        <v>670000</v>
      </c>
    </row>
    <row r="41" spans="1:7" hidden="1" x14ac:dyDescent="0.2">
      <c r="A41" s="128"/>
      <c r="B41" s="49"/>
      <c r="C41" s="58"/>
      <c r="D41" s="113"/>
    </row>
    <row r="42" spans="1:7" ht="13.5" hidden="1" thickBot="1" x14ac:dyDescent="0.25">
      <c r="A42" s="130"/>
      <c r="B42" s="57"/>
      <c r="C42" s="58"/>
      <c r="D42" s="113"/>
    </row>
    <row r="43" spans="1:7" ht="13.5" thickBot="1" x14ac:dyDescent="0.25">
      <c r="A43" s="101" t="s">
        <v>147</v>
      </c>
      <c r="B43" s="61"/>
      <c r="C43" s="62" t="s">
        <v>94</v>
      </c>
      <c r="D43" s="78">
        <f>SUM(D44)</f>
        <v>200000</v>
      </c>
    </row>
    <row r="44" spans="1:7" ht="13.5" thickBot="1" x14ac:dyDescent="0.25">
      <c r="A44" s="72"/>
      <c r="B44" s="63">
        <v>1</v>
      </c>
      <c r="C44" s="64" t="s">
        <v>229</v>
      </c>
      <c r="D44" s="103">
        <v>200000</v>
      </c>
    </row>
    <row r="45" spans="1:7" ht="13.5" thickBot="1" x14ac:dyDescent="0.25">
      <c r="A45" s="101" t="s">
        <v>148</v>
      </c>
      <c r="B45" s="65"/>
      <c r="C45" s="62" t="s">
        <v>95</v>
      </c>
      <c r="D45" s="78">
        <f>SUM(D46:D48)</f>
        <v>655000</v>
      </c>
    </row>
    <row r="46" spans="1:7" x14ac:dyDescent="0.2">
      <c r="A46" s="127"/>
      <c r="B46" s="59">
        <v>1</v>
      </c>
      <c r="C46" s="60" t="s">
        <v>130</v>
      </c>
      <c r="D46" s="88">
        <v>450000</v>
      </c>
    </row>
    <row r="47" spans="1:7" x14ac:dyDescent="0.2">
      <c r="A47" s="128"/>
      <c r="B47" s="49">
        <v>2</v>
      </c>
      <c r="C47" s="50" t="s">
        <v>160</v>
      </c>
      <c r="D47" s="90">
        <v>5000</v>
      </c>
    </row>
    <row r="48" spans="1:7" ht="14.45" customHeight="1" thickBot="1" x14ac:dyDescent="0.25">
      <c r="A48" s="130"/>
      <c r="B48" s="57">
        <v>3</v>
      </c>
      <c r="C48" s="58" t="s">
        <v>172</v>
      </c>
      <c r="D48" s="94">
        <v>200000</v>
      </c>
    </row>
    <row r="49" spans="1:4" ht="22.9" customHeight="1" thickBot="1" x14ac:dyDescent="0.25">
      <c r="A49" s="101"/>
      <c r="B49" s="65"/>
      <c r="C49" s="62" t="s">
        <v>101</v>
      </c>
      <c r="D49" s="78">
        <f>D10</f>
        <v>30270000</v>
      </c>
    </row>
    <row r="50" spans="1:4" ht="30" customHeight="1" x14ac:dyDescent="0.2">
      <c r="A50" s="131"/>
      <c r="B50" s="120"/>
      <c r="C50" s="121"/>
      <c r="D50" s="122"/>
    </row>
    <row r="51" spans="1:4" ht="28.5" customHeight="1" thickBot="1" x14ac:dyDescent="0.25">
      <c r="A51" s="132"/>
      <c r="B51" s="123"/>
      <c r="C51" s="124"/>
      <c r="D51" s="125"/>
    </row>
    <row r="52" spans="1:4" ht="44.45" customHeight="1" thickBot="1" x14ac:dyDescent="0.25">
      <c r="A52" s="54" t="s">
        <v>100</v>
      </c>
      <c r="B52" s="55" t="s">
        <v>110</v>
      </c>
      <c r="C52" s="56" t="s">
        <v>198</v>
      </c>
      <c r="D52" s="79" t="s">
        <v>217</v>
      </c>
    </row>
    <row r="53" spans="1:4" ht="21.6" customHeight="1" thickBot="1" x14ac:dyDescent="0.25">
      <c r="A53" s="83"/>
      <c r="B53" s="75"/>
      <c r="C53" s="68" t="s">
        <v>102</v>
      </c>
      <c r="D53" s="84">
        <f>D54+D89+D113+D147+D155+D164+D166+D176+D179+D182+D188</f>
        <v>29982900</v>
      </c>
    </row>
    <row r="54" spans="1:4" ht="13.5" thickBot="1" x14ac:dyDescent="0.25">
      <c r="A54" s="133" t="s">
        <v>149</v>
      </c>
      <c r="B54" s="85"/>
      <c r="C54" s="68" t="s">
        <v>74</v>
      </c>
      <c r="D54" s="86">
        <f>SUM(D55:D88)</f>
        <v>3685000</v>
      </c>
    </row>
    <row r="55" spans="1:4" x14ac:dyDescent="0.2">
      <c r="A55" s="134"/>
      <c r="B55" s="87">
        <v>1</v>
      </c>
      <c r="C55" s="67" t="s">
        <v>120</v>
      </c>
      <c r="D55" s="88">
        <v>80000</v>
      </c>
    </row>
    <row r="56" spans="1:4" x14ac:dyDescent="0.2">
      <c r="A56" s="135"/>
      <c r="B56" s="89">
        <v>2</v>
      </c>
      <c r="C56" s="47" t="s">
        <v>259</v>
      </c>
      <c r="D56" s="90">
        <v>40000</v>
      </c>
    </row>
    <row r="57" spans="1:4" x14ac:dyDescent="0.2">
      <c r="A57" s="135"/>
      <c r="B57" s="87">
        <v>3</v>
      </c>
      <c r="C57" s="47" t="s">
        <v>124</v>
      </c>
      <c r="D57" s="90">
        <v>18000</v>
      </c>
    </row>
    <row r="58" spans="1:4" x14ac:dyDescent="0.2">
      <c r="A58" s="135"/>
      <c r="B58" s="89">
        <v>4</v>
      </c>
      <c r="C58" s="47" t="s">
        <v>264</v>
      </c>
      <c r="D58" s="90">
        <v>40000</v>
      </c>
    </row>
    <row r="59" spans="1:4" x14ac:dyDescent="0.2">
      <c r="A59" s="135"/>
      <c r="B59" s="87">
        <v>5</v>
      </c>
      <c r="C59" s="47" t="s">
        <v>105</v>
      </c>
      <c r="D59" s="90">
        <v>25000</v>
      </c>
    </row>
    <row r="60" spans="1:4" x14ac:dyDescent="0.2">
      <c r="A60" s="135"/>
      <c r="B60" s="89">
        <v>6</v>
      </c>
      <c r="C60" s="47" t="s">
        <v>251</v>
      </c>
      <c r="D60" s="90">
        <v>15000</v>
      </c>
    </row>
    <row r="61" spans="1:4" x14ac:dyDescent="0.2">
      <c r="A61" s="135"/>
      <c r="B61" s="87">
        <v>7</v>
      </c>
      <c r="C61" s="47" t="s">
        <v>104</v>
      </c>
      <c r="D61" s="90">
        <v>99000</v>
      </c>
    </row>
    <row r="62" spans="1:4" x14ac:dyDescent="0.2">
      <c r="A62" s="135"/>
      <c r="B62" s="89">
        <v>8</v>
      </c>
      <c r="C62" s="47" t="s">
        <v>112</v>
      </c>
      <c r="D62" s="90">
        <v>50000</v>
      </c>
    </row>
    <row r="63" spans="1:4" x14ac:dyDescent="0.2">
      <c r="A63" s="135"/>
      <c r="B63" s="87">
        <v>9</v>
      </c>
      <c r="C63" s="47" t="s">
        <v>265</v>
      </c>
      <c r="D63" s="90">
        <v>40000</v>
      </c>
    </row>
    <row r="64" spans="1:4" x14ac:dyDescent="0.2">
      <c r="A64" s="135"/>
      <c r="B64" s="89">
        <v>10</v>
      </c>
      <c r="C64" s="47" t="s">
        <v>139</v>
      </c>
      <c r="D64" s="90">
        <v>98000</v>
      </c>
    </row>
    <row r="65" spans="1:4" x14ac:dyDescent="0.2">
      <c r="A65" s="135"/>
      <c r="B65" s="87">
        <v>11</v>
      </c>
      <c r="C65" s="47" t="s">
        <v>140</v>
      </c>
      <c r="D65" s="90">
        <v>40000</v>
      </c>
    </row>
    <row r="66" spans="1:4" x14ac:dyDescent="0.2">
      <c r="A66" s="135"/>
      <c r="B66" s="89">
        <v>12</v>
      </c>
      <c r="C66" s="47" t="s">
        <v>141</v>
      </c>
      <c r="D66" s="90">
        <v>18000</v>
      </c>
    </row>
    <row r="67" spans="1:4" x14ac:dyDescent="0.2">
      <c r="A67" s="135"/>
      <c r="B67" s="87">
        <v>13</v>
      </c>
      <c r="C67" s="47" t="s">
        <v>122</v>
      </c>
      <c r="D67" s="90">
        <v>18000</v>
      </c>
    </row>
    <row r="68" spans="1:4" x14ac:dyDescent="0.2">
      <c r="A68" s="135"/>
      <c r="B68" s="89">
        <v>14</v>
      </c>
      <c r="C68" s="47" t="s">
        <v>121</v>
      </c>
      <c r="D68" s="90">
        <v>98000</v>
      </c>
    </row>
    <row r="69" spans="1:4" x14ac:dyDescent="0.2">
      <c r="A69" s="135"/>
      <c r="B69" s="87">
        <v>15</v>
      </c>
      <c r="C69" s="47" t="s">
        <v>164</v>
      </c>
      <c r="D69" s="90">
        <v>98000</v>
      </c>
    </row>
    <row r="70" spans="1:4" x14ac:dyDescent="0.2">
      <c r="A70" s="135"/>
      <c r="B70" s="89">
        <v>16</v>
      </c>
      <c r="C70" s="47" t="s">
        <v>166</v>
      </c>
      <c r="D70" s="90">
        <v>50000</v>
      </c>
    </row>
    <row r="71" spans="1:4" x14ac:dyDescent="0.2">
      <c r="A71" s="135"/>
      <c r="B71" s="87">
        <v>17</v>
      </c>
      <c r="C71" s="47" t="s">
        <v>250</v>
      </c>
      <c r="D71" s="90">
        <v>45000</v>
      </c>
    </row>
    <row r="72" spans="1:4" x14ac:dyDescent="0.2">
      <c r="A72" s="135"/>
      <c r="B72" s="89">
        <v>18</v>
      </c>
      <c r="C72" s="47" t="s">
        <v>142</v>
      </c>
      <c r="D72" s="90">
        <v>158000</v>
      </c>
    </row>
    <row r="73" spans="1:4" x14ac:dyDescent="0.2">
      <c r="A73" s="135"/>
      <c r="B73" s="87">
        <v>19</v>
      </c>
      <c r="C73" s="47" t="s">
        <v>143</v>
      </c>
      <c r="D73" s="90">
        <v>50000</v>
      </c>
    </row>
    <row r="74" spans="1:4" x14ac:dyDescent="0.2">
      <c r="A74" s="135"/>
      <c r="B74" s="89">
        <v>20</v>
      </c>
      <c r="C74" s="47" t="s">
        <v>255</v>
      </c>
      <c r="D74" s="90">
        <v>160000</v>
      </c>
    </row>
    <row r="75" spans="1:4" x14ac:dyDescent="0.2">
      <c r="A75" s="135"/>
      <c r="B75" s="87">
        <v>21</v>
      </c>
      <c r="C75" s="47" t="s">
        <v>168</v>
      </c>
      <c r="D75" s="90">
        <v>15000</v>
      </c>
    </row>
    <row r="76" spans="1:4" x14ac:dyDescent="0.2">
      <c r="A76" s="135"/>
      <c r="B76" s="89">
        <v>22</v>
      </c>
      <c r="C76" s="47" t="s">
        <v>169</v>
      </c>
      <c r="D76" s="90">
        <v>60000</v>
      </c>
    </row>
    <row r="77" spans="1:4" x14ac:dyDescent="0.2">
      <c r="A77" s="135"/>
      <c r="B77" s="87">
        <v>23</v>
      </c>
      <c r="C77" s="47" t="s">
        <v>50</v>
      </c>
      <c r="D77" s="90">
        <v>5000</v>
      </c>
    </row>
    <row r="78" spans="1:4" x14ac:dyDescent="0.2">
      <c r="A78" s="135"/>
      <c r="B78" s="89">
        <v>24</v>
      </c>
      <c r="C78" s="47" t="s">
        <v>187</v>
      </c>
      <c r="D78" s="90">
        <v>15000</v>
      </c>
    </row>
    <row r="79" spans="1:4" x14ac:dyDescent="0.2">
      <c r="A79" s="135"/>
      <c r="B79" s="87">
        <v>25</v>
      </c>
      <c r="C79" s="47" t="s">
        <v>144</v>
      </c>
      <c r="D79" s="90">
        <v>95000</v>
      </c>
    </row>
    <row r="80" spans="1:4" x14ac:dyDescent="0.2">
      <c r="A80" s="135"/>
      <c r="B80" s="89">
        <v>26</v>
      </c>
      <c r="C80" s="47" t="s">
        <v>167</v>
      </c>
      <c r="D80" s="90">
        <v>45000</v>
      </c>
    </row>
    <row r="81" spans="1:4" x14ac:dyDescent="0.2">
      <c r="A81" s="135"/>
      <c r="B81" s="87">
        <v>27</v>
      </c>
      <c r="C81" s="47" t="s">
        <v>119</v>
      </c>
      <c r="D81" s="90">
        <v>35000</v>
      </c>
    </row>
    <row r="82" spans="1:4" x14ac:dyDescent="0.2">
      <c r="A82" s="135"/>
      <c r="B82" s="89">
        <v>28</v>
      </c>
      <c r="C82" s="47" t="s">
        <v>230</v>
      </c>
      <c r="D82" s="90">
        <v>750000</v>
      </c>
    </row>
    <row r="83" spans="1:4" x14ac:dyDescent="0.2">
      <c r="A83" s="135"/>
      <c r="B83" s="87">
        <v>29</v>
      </c>
      <c r="C83" s="47" t="s">
        <v>231</v>
      </c>
      <c r="D83" s="90">
        <v>15000</v>
      </c>
    </row>
    <row r="84" spans="1:4" x14ac:dyDescent="0.2">
      <c r="A84" s="135"/>
      <c r="B84" s="89">
        <v>30</v>
      </c>
      <c r="C84" s="47" t="s">
        <v>73</v>
      </c>
      <c r="D84" s="90">
        <v>495000</v>
      </c>
    </row>
    <row r="85" spans="1:4" x14ac:dyDescent="0.2">
      <c r="A85" s="135"/>
      <c r="B85" s="87">
        <v>31</v>
      </c>
      <c r="C85" s="47" t="s">
        <v>107</v>
      </c>
      <c r="D85" s="90">
        <v>300000</v>
      </c>
    </row>
    <row r="86" spans="1:4" x14ac:dyDescent="0.2">
      <c r="A86" s="135"/>
      <c r="B86" s="89">
        <v>32</v>
      </c>
      <c r="C86" s="47" t="s">
        <v>256</v>
      </c>
      <c r="D86" s="90">
        <v>150000</v>
      </c>
    </row>
    <row r="87" spans="1:4" x14ac:dyDescent="0.2">
      <c r="A87" s="135"/>
      <c r="B87" s="87">
        <v>33</v>
      </c>
      <c r="C87" s="47" t="s">
        <v>126</v>
      </c>
      <c r="D87" s="90">
        <v>350000</v>
      </c>
    </row>
    <row r="88" spans="1:4" ht="13.5" thickBot="1" x14ac:dyDescent="0.25">
      <c r="A88" s="135"/>
      <c r="B88" s="89">
        <v>34</v>
      </c>
      <c r="C88" s="47" t="s">
        <v>232</v>
      </c>
      <c r="D88" s="90">
        <v>115000</v>
      </c>
    </row>
    <row r="89" spans="1:4" ht="13.5" thickBot="1" x14ac:dyDescent="0.25">
      <c r="A89" s="133" t="s">
        <v>150</v>
      </c>
      <c r="B89" s="85"/>
      <c r="C89" s="68" t="s">
        <v>76</v>
      </c>
      <c r="D89" s="86">
        <f>SUM(D90:D112)</f>
        <v>2171200</v>
      </c>
    </row>
    <row r="90" spans="1:4" x14ac:dyDescent="0.2">
      <c r="A90" s="134"/>
      <c r="B90" s="91">
        <v>1</v>
      </c>
      <c r="C90" s="67" t="s">
        <v>113</v>
      </c>
      <c r="D90" s="88">
        <v>65000</v>
      </c>
    </row>
    <row r="91" spans="1:4" x14ac:dyDescent="0.2">
      <c r="A91" s="135"/>
      <c r="B91" s="92">
        <v>2</v>
      </c>
      <c r="C91" s="47" t="s">
        <v>233</v>
      </c>
      <c r="D91" s="90">
        <v>55000</v>
      </c>
    </row>
    <row r="92" spans="1:4" x14ac:dyDescent="0.2">
      <c r="A92" s="135"/>
      <c r="B92" s="92">
        <v>3</v>
      </c>
      <c r="C92" s="47" t="s">
        <v>234</v>
      </c>
      <c r="D92" s="90">
        <v>10000</v>
      </c>
    </row>
    <row r="93" spans="1:4" x14ac:dyDescent="0.2">
      <c r="A93" s="135"/>
      <c r="B93" s="92">
        <v>4</v>
      </c>
      <c r="C93" s="47" t="s">
        <v>170</v>
      </c>
      <c r="D93" s="90">
        <v>85000</v>
      </c>
    </row>
    <row r="94" spans="1:4" x14ac:dyDescent="0.2">
      <c r="A94" s="135"/>
      <c r="B94" s="92">
        <v>5</v>
      </c>
      <c r="C94" s="47" t="s">
        <v>23</v>
      </c>
      <c r="D94" s="90">
        <v>60000</v>
      </c>
    </row>
    <row r="95" spans="1:4" x14ac:dyDescent="0.2">
      <c r="A95" s="135"/>
      <c r="B95" s="92">
        <v>6</v>
      </c>
      <c r="C95" s="47" t="s">
        <v>257</v>
      </c>
      <c r="D95" s="90">
        <v>86000</v>
      </c>
    </row>
    <row r="96" spans="1:4" x14ac:dyDescent="0.2">
      <c r="A96" s="135"/>
      <c r="B96" s="92">
        <v>7</v>
      </c>
      <c r="C96" s="47" t="s">
        <v>21</v>
      </c>
      <c r="D96" s="90">
        <v>198000</v>
      </c>
    </row>
    <row r="97" spans="1:4" x14ac:dyDescent="0.2">
      <c r="A97" s="135"/>
      <c r="B97" s="92">
        <v>8</v>
      </c>
      <c r="C97" s="47" t="s">
        <v>227</v>
      </c>
      <c r="D97" s="90">
        <v>80000</v>
      </c>
    </row>
    <row r="98" spans="1:4" x14ac:dyDescent="0.2">
      <c r="A98" s="135"/>
      <c r="B98" s="92">
        <v>9</v>
      </c>
      <c r="C98" s="47" t="s">
        <v>258</v>
      </c>
      <c r="D98" s="90">
        <v>133000</v>
      </c>
    </row>
    <row r="99" spans="1:4" x14ac:dyDescent="0.2">
      <c r="A99" s="135"/>
      <c r="B99" s="92">
        <v>10</v>
      </c>
      <c r="C99" s="47" t="s">
        <v>274</v>
      </c>
      <c r="D99" s="90">
        <v>30000</v>
      </c>
    </row>
    <row r="100" spans="1:4" x14ac:dyDescent="0.2">
      <c r="A100" s="135"/>
      <c r="B100" s="92">
        <v>11</v>
      </c>
      <c r="C100" s="47" t="s">
        <v>75</v>
      </c>
      <c r="D100" s="90">
        <v>350000</v>
      </c>
    </row>
    <row r="101" spans="1:4" x14ac:dyDescent="0.2">
      <c r="A101" s="135"/>
      <c r="B101" s="93" t="s">
        <v>236</v>
      </c>
      <c r="C101" s="47" t="s">
        <v>252</v>
      </c>
      <c r="D101" s="90">
        <v>82500</v>
      </c>
    </row>
    <row r="102" spans="1:4" x14ac:dyDescent="0.2">
      <c r="A102" s="135"/>
      <c r="B102" s="93" t="s">
        <v>237</v>
      </c>
      <c r="C102" s="47" t="s">
        <v>273</v>
      </c>
      <c r="D102" s="90">
        <v>8500</v>
      </c>
    </row>
    <row r="103" spans="1:4" x14ac:dyDescent="0.2">
      <c r="A103" s="135"/>
      <c r="B103" s="92">
        <v>14</v>
      </c>
      <c r="C103" s="47" t="s">
        <v>235</v>
      </c>
      <c r="D103" s="90">
        <v>35000</v>
      </c>
    </row>
    <row r="104" spans="1:4" x14ac:dyDescent="0.2">
      <c r="A104" s="135"/>
      <c r="B104" s="92">
        <v>15</v>
      </c>
      <c r="C104" s="47" t="s">
        <v>239</v>
      </c>
      <c r="D104" s="90">
        <v>400000</v>
      </c>
    </row>
    <row r="105" spans="1:4" x14ac:dyDescent="0.2">
      <c r="A105" s="135"/>
      <c r="B105" s="92">
        <v>16</v>
      </c>
      <c r="C105" s="47" t="s">
        <v>253</v>
      </c>
      <c r="D105" s="90">
        <v>15600</v>
      </c>
    </row>
    <row r="106" spans="1:4" x14ac:dyDescent="0.2">
      <c r="A106" s="135"/>
      <c r="B106" s="92">
        <v>17</v>
      </c>
      <c r="C106" s="47" t="s">
        <v>212</v>
      </c>
      <c r="D106" s="90">
        <v>150000</v>
      </c>
    </row>
    <row r="107" spans="1:4" x14ac:dyDescent="0.2">
      <c r="A107" s="135"/>
      <c r="B107" s="93" t="s">
        <v>238</v>
      </c>
      <c r="C107" s="47" t="s">
        <v>132</v>
      </c>
      <c r="D107" s="90">
        <v>10000</v>
      </c>
    </row>
    <row r="108" spans="1:4" x14ac:dyDescent="0.2">
      <c r="A108" s="135"/>
      <c r="B108" s="93" t="s">
        <v>272</v>
      </c>
      <c r="C108" s="47" t="s">
        <v>207</v>
      </c>
      <c r="D108" s="90">
        <v>10000</v>
      </c>
    </row>
    <row r="109" spans="1:4" x14ac:dyDescent="0.2">
      <c r="A109" s="135"/>
      <c r="B109" s="92">
        <v>20</v>
      </c>
      <c r="C109" s="47" t="s">
        <v>261</v>
      </c>
      <c r="D109" s="90">
        <v>99600</v>
      </c>
    </row>
    <row r="110" spans="1:4" x14ac:dyDescent="0.2">
      <c r="A110" s="135"/>
      <c r="B110" s="95">
        <v>21</v>
      </c>
      <c r="C110" s="47" t="s">
        <v>213</v>
      </c>
      <c r="D110" s="90">
        <v>95000</v>
      </c>
    </row>
    <row r="111" spans="1:4" x14ac:dyDescent="0.2">
      <c r="A111" s="136"/>
      <c r="B111" s="95">
        <v>22</v>
      </c>
      <c r="C111" s="69" t="s">
        <v>262</v>
      </c>
      <c r="D111" s="94">
        <v>85000</v>
      </c>
    </row>
    <row r="112" spans="1:4" ht="13.5" thickBot="1" x14ac:dyDescent="0.25">
      <c r="A112" s="136"/>
      <c r="B112" s="95">
        <v>23</v>
      </c>
      <c r="C112" s="69" t="s">
        <v>133</v>
      </c>
      <c r="D112" s="94">
        <v>28000</v>
      </c>
    </row>
    <row r="113" spans="1:4" ht="13.5" thickBot="1" x14ac:dyDescent="0.25">
      <c r="A113" s="133" t="s">
        <v>151</v>
      </c>
      <c r="B113" s="96"/>
      <c r="C113" s="68" t="s">
        <v>77</v>
      </c>
      <c r="D113" s="86">
        <f>SUM(D114:D146)</f>
        <v>2664700</v>
      </c>
    </row>
    <row r="114" spans="1:4" x14ac:dyDescent="0.2">
      <c r="A114" s="137"/>
      <c r="B114" s="115">
        <v>24</v>
      </c>
      <c r="C114" s="67" t="s">
        <v>208</v>
      </c>
      <c r="D114" s="88">
        <v>18000</v>
      </c>
    </row>
    <row r="115" spans="1:4" x14ac:dyDescent="0.2">
      <c r="A115" s="138"/>
      <c r="B115" s="115">
        <v>25</v>
      </c>
      <c r="C115" s="47" t="s">
        <v>180</v>
      </c>
      <c r="D115" s="90">
        <v>15000</v>
      </c>
    </row>
    <row r="116" spans="1:4" x14ac:dyDescent="0.2">
      <c r="A116" s="139"/>
      <c r="B116" s="115">
        <v>26</v>
      </c>
      <c r="C116" s="47" t="s">
        <v>137</v>
      </c>
      <c r="D116" s="90">
        <v>120000</v>
      </c>
    </row>
    <row r="117" spans="1:4" x14ac:dyDescent="0.2">
      <c r="A117" s="139"/>
      <c r="B117" s="115">
        <v>27</v>
      </c>
      <c r="C117" s="47" t="s">
        <v>165</v>
      </c>
      <c r="D117" s="90">
        <v>50000</v>
      </c>
    </row>
    <row r="118" spans="1:4" x14ac:dyDescent="0.2">
      <c r="A118" s="139"/>
      <c r="B118" s="115">
        <v>28</v>
      </c>
      <c r="C118" s="47" t="s">
        <v>240</v>
      </c>
      <c r="D118" s="90">
        <v>150000</v>
      </c>
    </row>
    <row r="119" spans="1:4" x14ac:dyDescent="0.2">
      <c r="A119" s="140"/>
      <c r="B119" s="115">
        <v>29</v>
      </c>
      <c r="C119" s="47" t="s">
        <v>210</v>
      </c>
      <c r="D119" s="90">
        <v>98000</v>
      </c>
    </row>
    <row r="120" spans="1:4" x14ac:dyDescent="0.2">
      <c r="A120" s="140"/>
      <c r="B120" s="115">
        <v>30</v>
      </c>
      <c r="C120" s="47" t="s">
        <v>29</v>
      </c>
      <c r="D120" s="90">
        <v>30000</v>
      </c>
    </row>
    <row r="121" spans="1:4" x14ac:dyDescent="0.2">
      <c r="A121" s="140"/>
      <c r="B121" s="115">
        <v>31</v>
      </c>
      <c r="C121" s="47" t="s">
        <v>241</v>
      </c>
      <c r="D121" s="90">
        <v>150000</v>
      </c>
    </row>
    <row r="122" spans="1:4" x14ac:dyDescent="0.2">
      <c r="A122" s="139"/>
      <c r="B122" s="115">
        <v>32</v>
      </c>
      <c r="C122" s="47" t="s">
        <v>246</v>
      </c>
      <c r="D122" s="90">
        <v>50000</v>
      </c>
    </row>
    <row r="123" spans="1:4" x14ac:dyDescent="0.2">
      <c r="A123" s="139"/>
      <c r="B123" s="115">
        <v>33</v>
      </c>
      <c r="C123" s="47" t="s">
        <v>181</v>
      </c>
      <c r="D123" s="90">
        <v>75000</v>
      </c>
    </row>
    <row r="124" spans="1:4" x14ac:dyDescent="0.2">
      <c r="A124" s="139"/>
      <c r="B124" s="115">
        <v>34</v>
      </c>
      <c r="C124" s="47" t="s">
        <v>114</v>
      </c>
      <c r="D124" s="90">
        <v>65000</v>
      </c>
    </row>
    <row r="125" spans="1:4" x14ac:dyDescent="0.2">
      <c r="A125" s="139"/>
      <c r="B125" s="115">
        <v>35</v>
      </c>
      <c r="C125" s="118" t="s">
        <v>242</v>
      </c>
      <c r="D125" s="90">
        <v>685000</v>
      </c>
    </row>
    <row r="126" spans="1:4" x14ac:dyDescent="0.2">
      <c r="A126" s="139"/>
      <c r="B126" s="115">
        <v>36</v>
      </c>
      <c r="C126" s="47" t="s">
        <v>243</v>
      </c>
      <c r="D126" s="90">
        <v>120000</v>
      </c>
    </row>
    <row r="127" spans="1:4" x14ac:dyDescent="0.2">
      <c r="A127" s="139"/>
      <c r="B127" s="115">
        <v>37</v>
      </c>
      <c r="C127" s="47" t="s">
        <v>99</v>
      </c>
      <c r="D127" s="90">
        <v>133000</v>
      </c>
    </row>
    <row r="128" spans="1:4" x14ac:dyDescent="0.2">
      <c r="A128" s="139"/>
      <c r="B128" s="115">
        <v>37</v>
      </c>
      <c r="C128" s="47" t="s">
        <v>98</v>
      </c>
      <c r="D128" s="90">
        <v>10000</v>
      </c>
    </row>
    <row r="129" spans="1:4" x14ac:dyDescent="0.2">
      <c r="A129" s="139"/>
      <c r="B129" s="115">
        <v>38</v>
      </c>
      <c r="C129" s="47" t="s">
        <v>115</v>
      </c>
      <c r="D129" s="90">
        <v>65000</v>
      </c>
    </row>
    <row r="130" spans="1:4" x14ac:dyDescent="0.2">
      <c r="A130" s="139"/>
      <c r="B130" s="115">
        <v>39</v>
      </c>
      <c r="C130" s="47" t="s">
        <v>182</v>
      </c>
      <c r="D130" s="90">
        <v>34950</v>
      </c>
    </row>
    <row r="131" spans="1:4" x14ac:dyDescent="0.2">
      <c r="A131" s="139"/>
      <c r="B131" s="115">
        <v>40</v>
      </c>
      <c r="C131" s="47" t="s">
        <v>145</v>
      </c>
      <c r="D131" s="90">
        <v>43000</v>
      </c>
    </row>
    <row r="132" spans="1:4" x14ac:dyDescent="0.2">
      <c r="A132" s="139"/>
      <c r="B132" s="115">
        <v>41</v>
      </c>
      <c r="C132" s="118" t="s">
        <v>185</v>
      </c>
      <c r="D132" s="90">
        <v>23000</v>
      </c>
    </row>
    <row r="133" spans="1:4" x14ac:dyDescent="0.2">
      <c r="A133" s="139"/>
      <c r="B133" s="115">
        <v>42</v>
      </c>
      <c r="C133" s="118" t="s">
        <v>254</v>
      </c>
      <c r="D133" s="90">
        <v>10000</v>
      </c>
    </row>
    <row r="134" spans="1:4" x14ac:dyDescent="0.2">
      <c r="A134" s="139"/>
      <c r="B134" s="115">
        <v>43</v>
      </c>
      <c r="C134" s="118" t="s">
        <v>183</v>
      </c>
      <c r="D134" s="90">
        <v>12000</v>
      </c>
    </row>
    <row r="135" spans="1:4" x14ac:dyDescent="0.2">
      <c r="A135" s="139"/>
      <c r="B135" s="115">
        <v>44</v>
      </c>
      <c r="C135" s="118" t="s">
        <v>184</v>
      </c>
      <c r="D135" s="90">
        <v>12000</v>
      </c>
    </row>
    <row r="136" spans="1:4" x14ac:dyDescent="0.2">
      <c r="A136" s="139"/>
      <c r="B136" s="115">
        <v>45</v>
      </c>
      <c r="C136" s="118" t="s">
        <v>248</v>
      </c>
      <c r="D136" s="90">
        <v>13750</v>
      </c>
    </row>
    <row r="137" spans="1:4" x14ac:dyDescent="0.2">
      <c r="A137" s="139"/>
      <c r="B137" s="115">
        <v>46</v>
      </c>
      <c r="C137" s="118" t="s">
        <v>209</v>
      </c>
      <c r="D137" s="90">
        <v>90000</v>
      </c>
    </row>
    <row r="138" spans="1:4" x14ac:dyDescent="0.2">
      <c r="A138" s="139"/>
      <c r="B138" s="115">
        <v>47</v>
      </c>
      <c r="C138" s="47" t="s">
        <v>161</v>
      </c>
      <c r="D138" s="90">
        <v>30000</v>
      </c>
    </row>
    <row r="139" spans="1:4" x14ac:dyDescent="0.2">
      <c r="A139" s="139"/>
      <c r="B139" s="114">
        <v>48</v>
      </c>
      <c r="C139" s="47" t="s">
        <v>146</v>
      </c>
      <c r="D139" s="90">
        <v>18000</v>
      </c>
    </row>
    <row r="140" spans="1:4" x14ac:dyDescent="0.2">
      <c r="A140" s="139"/>
      <c r="B140" s="114">
        <v>49</v>
      </c>
      <c r="C140" s="47" t="s">
        <v>186</v>
      </c>
      <c r="D140" s="90">
        <v>95000</v>
      </c>
    </row>
    <row r="141" spans="1:4" x14ac:dyDescent="0.2">
      <c r="A141" s="139"/>
      <c r="B141" s="115">
        <v>50</v>
      </c>
      <c r="C141" s="47" t="s">
        <v>247</v>
      </c>
      <c r="D141" s="90">
        <v>150000</v>
      </c>
    </row>
    <row r="142" spans="1:4" x14ac:dyDescent="0.2">
      <c r="A142" s="139"/>
      <c r="B142" s="114">
        <v>51</v>
      </c>
      <c r="C142" s="47" t="s">
        <v>211</v>
      </c>
      <c r="D142" s="90">
        <v>190000</v>
      </c>
    </row>
    <row r="143" spans="1:4" x14ac:dyDescent="0.2">
      <c r="A143" s="139"/>
      <c r="B143" s="114">
        <v>52</v>
      </c>
      <c r="C143" s="47" t="s">
        <v>249</v>
      </c>
      <c r="D143" s="117">
        <v>10000</v>
      </c>
    </row>
    <row r="144" spans="1:4" x14ac:dyDescent="0.2">
      <c r="A144" s="139"/>
      <c r="B144" s="114">
        <v>53</v>
      </c>
      <c r="C144" s="47" t="s">
        <v>34</v>
      </c>
      <c r="D144" s="90">
        <v>5000</v>
      </c>
    </row>
    <row r="145" spans="1:4" x14ac:dyDescent="0.2">
      <c r="A145" s="139"/>
      <c r="B145" s="114">
        <v>54</v>
      </c>
      <c r="C145" s="47" t="s">
        <v>263</v>
      </c>
      <c r="D145" s="90">
        <v>44000</v>
      </c>
    </row>
    <row r="146" spans="1:4" ht="13.5" thickBot="1" x14ac:dyDescent="0.25">
      <c r="A146" s="139"/>
      <c r="B146" s="114">
        <v>55</v>
      </c>
      <c r="C146" s="47" t="s">
        <v>36</v>
      </c>
      <c r="D146" s="90">
        <v>50000</v>
      </c>
    </row>
    <row r="147" spans="1:4" ht="13.5" thickBot="1" x14ac:dyDescent="0.25">
      <c r="A147" s="133" t="s">
        <v>152</v>
      </c>
      <c r="B147" s="85"/>
      <c r="C147" s="68" t="s">
        <v>188</v>
      </c>
      <c r="D147" s="78">
        <f>SUM(D148)</f>
        <v>3000000</v>
      </c>
    </row>
    <row r="148" spans="1:4" ht="13.5" thickBot="1" x14ac:dyDescent="0.25">
      <c r="A148" s="134"/>
      <c r="B148" s="97">
        <v>1</v>
      </c>
      <c r="C148" s="67" t="s">
        <v>134</v>
      </c>
      <c r="D148" s="88">
        <v>3000000</v>
      </c>
    </row>
    <row r="149" spans="1:4" ht="15.6" hidden="1" customHeight="1" x14ac:dyDescent="0.2">
      <c r="A149" s="135"/>
      <c r="B149" s="98"/>
      <c r="C149" s="47" t="s">
        <v>178</v>
      </c>
      <c r="D149" s="90"/>
    </row>
    <row r="150" spans="1:4" ht="15.6" hidden="1" customHeight="1" x14ac:dyDescent="0.2">
      <c r="A150" s="135"/>
      <c r="B150" s="89"/>
      <c r="C150" s="47" t="s">
        <v>179</v>
      </c>
      <c r="D150" s="90"/>
    </row>
    <row r="151" spans="1:4" ht="15.6" hidden="1" customHeight="1" x14ac:dyDescent="0.2">
      <c r="A151" s="135"/>
      <c r="B151" s="89"/>
      <c r="C151" s="47" t="s">
        <v>174</v>
      </c>
      <c r="D151" s="90"/>
    </row>
    <row r="152" spans="1:4" ht="15.6" hidden="1" customHeight="1" x14ac:dyDescent="0.2">
      <c r="A152" s="135"/>
      <c r="B152" s="89"/>
      <c r="C152" s="47" t="s">
        <v>175</v>
      </c>
      <c r="D152" s="90"/>
    </row>
    <row r="153" spans="1:4" ht="15.6" hidden="1" customHeight="1" x14ac:dyDescent="0.2">
      <c r="A153" s="135"/>
      <c r="B153" s="89"/>
      <c r="C153" s="47" t="s">
        <v>176</v>
      </c>
      <c r="D153" s="90"/>
    </row>
    <row r="154" spans="1:4" ht="14.45" hidden="1" customHeight="1" thickBot="1" x14ac:dyDescent="0.25">
      <c r="A154" s="136"/>
      <c r="B154" s="99"/>
      <c r="C154" s="69" t="s">
        <v>177</v>
      </c>
      <c r="D154" s="94"/>
    </row>
    <row r="155" spans="1:4" ht="13.5" thickBot="1" x14ac:dyDescent="0.25">
      <c r="A155" s="133" t="s">
        <v>153</v>
      </c>
      <c r="B155" s="100"/>
      <c r="C155" s="68" t="s">
        <v>191</v>
      </c>
      <c r="D155" s="86">
        <f>SUM(D156:D163)</f>
        <v>1775000</v>
      </c>
    </row>
    <row r="156" spans="1:4" x14ac:dyDescent="0.2">
      <c r="A156" s="134"/>
      <c r="B156" s="97">
        <v>1</v>
      </c>
      <c r="C156" s="67" t="s">
        <v>83</v>
      </c>
      <c r="D156" s="88">
        <v>25000</v>
      </c>
    </row>
    <row r="157" spans="1:4" x14ac:dyDescent="0.2">
      <c r="A157" s="135"/>
      <c r="B157" s="98">
        <v>2</v>
      </c>
      <c r="C157" s="47" t="s">
        <v>78</v>
      </c>
      <c r="D157" s="90">
        <v>40000</v>
      </c>
    </row>
    <row r="158" spans="1:4" x14ac:dyDescent="0.2">
      <c r="A158" s="135"/>
      <c r="B158" s="98">
        <v>3</v>
      </c>
      <c r="C158" s="47" t="s">
        <v>79</v>
      </c>
      <c r="D158" s="90">
        <v>650000</v>
      </c>
    </row>
    <row r="159" spans="1:4" x14ac:dyDescent="0.2">
      <c r="A159" s="135"/>
      <c r="B159" s="98">
        <v>4</v>
      </c>
      <c r="C159" s="47" t="s">
        <v>171</v>
      </c>
      <c r="D159" s="90">
        <v>40000</v>
      </c>
    </row>
    <row r="160" spans="1:4" x14ac:dyDescent="0.2">
      <c r="A160" s="135"/>
      <c r="B160" s="98">
        <v>5</v>
      </c>
      <c r="C160" s="47" t="s">
        <v>173</v>
      </c>
      <c r="D160" s="90">
        <v>30000</v>
      </c>
    </row>
    <row r="161" spans="1:5" x14ac:dyDescent="0.2">
      <c r="A161" s="135"/>
      <c r="B161" s="98">
        <v>6</v>
      </c>
      <c r="C161" s="47" t="s">
        <v>117</v>
      </c>
      <c r="D161" s="90">
        <v>40000</v>
      </c>
    </row>
    <row r="162" spans="1:5" x14ac:dyDescent="0.2">
      <c r="A162" s="135"/>
      <c r="B162" s="98">
        <v>7</v>
      </c>
      <c r="C162" s="47" t="s">
        <v>80</v>
      </c>
      <c r="D162" s="90">
        <v>500000</v>
      </c>
    </row>
    <row r="163" spans="1:5" ht="13.5" thickBot="1" x14ac:dyDescent="0.25">
      <c r="A163" s="141"/>
      <c r="B163" s="107">
        <v>8</v>
      </c>
      <c r="C163" s="108" t="s">
        <v>128</v>
      </c>
      <c r="D163" s="119">
        <v>450000</v>
      </c>
    </row>
    <row r="164" spans="1:5" s="51" customFormat="1" ht="13.5" thickBot="1" x14ac:dyDescent="0.25">
      <c r="A164" s="133" t="s">
        <v>154</v>
      </c>
      <c r="B164" s="101"/>
      <c r="C164" s="68" t="s">
        <v>189</v>
      </c>
      <c r="D164" s="86">
        <f>SUM(D165)</f>
        <v>500000</v>
      </c>
      <c r="E164" s="156"/>
    </row>
    <row r="165" spans="1:5" ht="13.5" thickBot="1" x14ac:dyDescent="0.25">
      <c r="A165" s="142"/>
      <c r="B165" s="102">
        <v>1</v>
      </c>
      <c r="C165" s="70" t="s">
        <v>163</v>
      </c>
      <c r="D165" s="103">
        <v>500000</v>
      </c>
    </row>
    <row r="166" spans="1:5" ht="13.5" thickBot="1" x14ac:dyDescent="0.25">
      <c r="A166" s="133" t="s">
        <v>155</v>
      </c>
      <c r="B166" s="85"/>
      <c r="C166" s="68" t="s">
        <v>190</v>
      </c>
      <c r="D166" s="78">
        <f>SUM(D167:D175)</f>
        <v>525000</v>
      </c>
    </row>
    <row r="167" spans="1:5" x14ac:dyDescent="0.2">
      <c r="A167" s="134"/>
      <c r="B167" s="97">
        <v>1</v>
      </c>
      <c r="C167" s="67" t="s">
        <v>81</v>
      </c>
      <c r="D167" s="88">
        <v>18000</v>
      </c>
    </row>
    <row r="168" spans="1:5" x14ac:dyDescent="0.2">
      <c r="A168" s="135"/>
      <c r="B168" s="98">
        <f>B167+1</f>
        <v>2</v>
      </c>
      <c r="C168" s="53" t="s">
        <v>127</v>
      </c>
      <c r="D168" s="90">
        <v>140000</v>
      </c>
    </row>
    <row r="169" spans="1:5" x14ac:dyDescent="0.2">
      <c r="A169" s="135"/>
      <c r="B169" s="98">
        <f t="shared" ref="B169:B174" si="0">B168+1</f>
        <v>3</v>
      </c>
      <c r="C169" s="47" t="s">
        <v>125</v>
      </c>
      <c r="D169" s="90">
        <v>60000</v>
      </c>
    </row>
    <row r="170" spans="1:5" ht="13.9" customHeight="1" x14ac:dyDescent="0.2">
      <c r="A170" s="135"/>
      <c r="B170" s="98">
        <f t="shared" si="0"/>
        <v>4</v>
      </c>
      <c r="C170" s="47" t="s">
        <v>116</v>
      </c>
      <c r="D170" s="90">
        <v>18000</v>
      </c>
    </row>
    <row r="171" spans="1:5" x14ac:dyDescent="0.2">
      <c r="A171" s="135"/>
      <c r="B171" s="98">
        <f t="shared" si="0"/>
        <v>5</v>
      </c>
      <c r="C171" s="47" t="s">
        <v>118</v>
      </c>
      <c r="D171" s="90">
        <v>18000</v>
      </c>
    </row>
    <row r="172" spans="1:5" x14ac:dyDescent="0.2">
      <c r="A172" s="135"/>
      <c r="B172" s="98">
        <f t="shared" si="0"/>
        <v>6</v>
      </c>
      <c r="C172" s="47" t="s">
        <v>267</v>
      </c>
      <c r="D172" s="90">
        <v>18000</v>
      </c>
    </row>
    <row r="173" spans="1:5" x14ac:dyDescent="0.2">
      <c r="A173" s="135"/>
      <c r="B173" s="98">
        <f t="shared" si="0"/>
        <v>7</v>
      </c>
      <c r="C173" s="118" t="s">
        <v>245</v>
      </c>
      <c r="D173" s="90">
        <v>45000</v>
      </c>
    </row>
    <row r="174" spans="1:5" x14ac:dyDescent="0.2">
      <c r="A174" s="135"/>
      <c r="B174" s="98">
        <f t="shared" si="0"/>
        <v>8</v>
      </c>
      <c r="C174" s="47" t="s">
        <v>108</v>
      </c>
      <c r="D174" s="90">
        <v>110000</v>
      </c>
    </row>
    <row r="175" spans="1:5" ht="13.5" thickBot="1" x14ac:dyDescent="0.25">
      <c r="A175" s="141"/>
      <c r="B175" s="107">
        <v>9</v>
      </c>
      <c r="C175" s="108" t="s">
        <v>244</v>
      </c>
      <c r="D175" s="119">
        <v>98000</v>
      </c>
    </row>
    <row r="176" spans="1:5" ht="13.5" thickBot="1" x14ac:dyDescent="0.25">
      <c r="A176" s="133" t="s">
        <v>156</v>
      </c>
      <c r="B176" s="85"/>
      <c r="C176" s="68" t="s">
        <v>194</v>
      </c>
      <c r="D176" s="78">
        <f>SUM(D177:D178)</f>
        <v>15147000</v>
      </c>
    </row>
    <row r="177" spans="1:5" x14ac:dyDescent="0.2">
      <c r="A177" s="134"/>
      <c r="B177" s="97">
        <v>1</v>
      </c>
      <c r="C177" s="67" t="s">
        <v>12</v>
      </c>
      <c r="D177" s="88">
        <v>13000000</v>
      </c>
    </row>
    <row r="178" spans="1:5" ht="13.5" thickBot="1" x14ac:dyDescent="0.25">
      <c r="A178" s="136"/>
      <c r="B178" s="104">
        <v>2</v>
      </c>
      <c r="C178" s="69" t="s">
        <v>82</v>
      </c>
      <c r="D178" s="94">
        <v>2147000</v>
      </c>
    </row>
    <row r="179" spans="1:5" ht="13.5" thickBot="1" x14ac:dyDescent="0.25">
      <c r="A179" s="133" t="s">
        <v>157</v>
      </c>
      <c r="B179" s="85"/>
      <c r="C179" s="68" t="s">
        <v>129</v>
      </c>
      <c r="D179" s="78">
        <f>SUM(D180:D181)</f>
        <v>250000</v>
      </c>
    </row>
    <row r="180" spans="1:5" x14ac:dyDescent="0.2">
      <c r="A180" s="134"/>
      <c r="B180" s="97">
        <v>1</v>
      </c>
      <c r="C180" s="67" t="s">
        <v>84</v>
      </c>
      <c r="D180" s="88">
        <v>200000</v>
      </c>
    </row>
    <row r="181" spans="1:5" ht="13.5" thickBot="1" x14ac:dyDescent="0.25">
      <c r="A181" s="136"/>
      <c r="B181" s="104">
        <v>2</v>
      </c>
      <c r="C181" s="69" t="s">
        <v>96</v>
      </c>
      <c r="D181" s="94">
        <v>50000</v>
      </c>
    </row>
    <row r="182" spans="1:5" ht="13.5" thickBot="1" x14ac:dyDescent="0.25">
      <c r="A182" s="133" t="s">
        <v>192</v>
      </c>
      <c r="B182" s="85"/>
      <c r="C182" s="68" t="s">
        <v>71</v>
      </c>
      <c r="D182" s="78">
        <f>SUM(D183:D187)</f>
        <v>65000</v>
      </c>
    </row>
    <row r="183" spans="1:5" x14ac:dyDescent="0.2">
      <c r="A183" s="134"/>
      <c r="B183" s="97">
        <v>1</v>
      </c>
      <c r="C183" s="67" t="s">
        <v>85</v>
      </c>
      <c r="D183" s="88">
        <v>5000</v>
      </c>
    </row>
    <row r="184" spans="1:5" x14ac:dyDescent="0.2">
      <c r="A184" s="135"/>
      <c r="B184" s="98">
        <v>2</v>
      </c>
      <c r="C184" s="47" t="s">
        <v>162</v>
      </c>
      <c r="D184" s="90">
        <v>10000</v>
      </c>
    </row>
    <row r="185" spans="1:5" x14ac:dyDescent="0.2">
      <c r="A185" s="135"/>
      <c r="B185" s="98">
        <v>3</v>
      </c>
      <c r="C185" s="47" t="s">
        <v>106</v>
      </c>
      <c r="D185" s="90">
        <v>10000</v>
      </c>
    </row>
    <row r="186" spans="1:5" x14ac:dyDescent="0.2">
      <c r="A186" s="135"/>
      <c r="B186" s="98">
        <v>4</v>
      </c>
      <c r="C186" s="47" t="s">
        <v>159</v>
      </c>
      <c r="D186" s="90">
        <v>20000</v>
      </c>
    </row>
    <row r="187" spans="1:5" ht="13.5" thickBot="1" x14ac:dyDescent="0.25">
      <c r="A187" s="136"/>
      <c r="B187" s="104">
        <v>5</v>
      </c>
      <c r="C187" s="69" t="s">
        <v>131</v>
      </c>
      <c r="D187" s="94">
        <v>20000</v>
      </c>
    </row>
    <row r="188" spans="1:5" s="51" customFormat="1" ht="13.5" thickBot="1" x14ac:dyDescent="0.25">
      <c r="A188" s="133" t="s">
        <v>195</v>
      </c>
      <c r="B188" s="101"/>
      <c r="C188" s="68" t="s">
        <v>193</v>
      </c>
      <c r="D188" s="86">
        <f>+D189</f>
        <v>200000</v>
      </c>
      <c r="E188" s="156"/>
    </row>
    <row r="189" spans="1:5" ht="13.5" thickBot="1" x14ac:dyDescent="0.25">
      <c r="A189" s="142" t="s">
        <v>123</v>
      </c>
      <c r="B189" s="102">
        <v>1</v>
      </c>
      <c r="C189" s="70" t="s">
        <v>138</v>
      </c>
      <c r="D189" s="103">
        <v>200000</v>
      </c>
    </row>
    <row r="190" spans="1:5" ht="25.15" customHeight="1" thickBot="1" x14ac:dyDescent="0.25">
      <c r="A190" s="133"/>
      <c r="B190" s="85"/>
      <c r="C190" s="68" t="s">
        <v>72</v>
      </c>
      <c r="D190" s="78">
        <f>SUM(D49)</f>
        <v>30270000</v>
      </c>
    </row>
    <row r="191" spans="1:5" ht="18" customHeight="1" thickBot="1" x14ac:dyDescent="0.25">
      <c r="A191" s="133"/>
      <c r="B191" s="85"/>
      <c r="C191" s="68" t="s">
        <v>206</v>
      </c>
      <c r="D191" s="78">
        <f>+D54+D89+D113+D147+D155+D164+D166+D176+D179+D182+D188</f>
        <v>29982900</v>
      </c>
    </row>
    <row r="192" spans="1:5" ht="22.9" customHeight="1" thickBot="1" x14ac:dyDescent="0.25">
      <c r="A192" s="143" t="s">
        <v>196</v>
      </c>
      <c r="B192" s="105" t="s">
        <v>123</v>
      </c>
      <c r="C192" s="76" t="s">
        <v>109</v>
      </c>
      <c r="D192" s="106">
        <f>+D190-D191</f>
        <v>287100</v>
      </c>
    </row>
    <row r="193" spans="1:5" ht="22.9" customHeight="1" x14ac:dyDescent="0.2">
      <c r="A193" s="132"/>
      <c r="B193" s="151"/>
      <c r="C193" s="152"/>
      <c r="D193" s="125"/>
    </row>
    <row r="194" spans="1:5" ht="15" customHeight="1" x14ac:dyDescent="0.2"/>
    <row r="195" spans="1:5" customFormat="1" ht="22.5" customHeight="1" x14ac:dyDescent="0.2">
      <c r="A195" s="149" t="s">
        <v>268</v>
      </c>
      <c r="D195" s="116"/>
      <c r="E195" s="36"/>
    </row>
    <row r="196" spans="1:5" customFormat="1" ht="18.75" customHeight="1" x14ac:dyDescent="0.2">
      <c r="A196" s="149" t="s">
        <v>269</v>
      </c>
      <c r="D196" s="116"/>
      <c r="E196" s="36"/>
    </row>
    <row r="197" spans="1:5" customFormat="1" ht="24" customHeight="1" x14ac:dyDescent="0.2">
      <c r="A197" s="149" t="s">
        <v>271</v>
      </c>
      <c r="D197" s="116"/>
      <c r="E197" s="36"/>
    </row>
    <row r="198" spans="1:5" customFormat="1" ht="19.149999999999999" customHeight="1" x14ac:dyDescent="0.25">
      <c r="A198" s="150"/>
      <c r="D198" s="80" t="s">
        <v>215</v>
      </c>
      <c r="E198" s="36"/>
    </row>
    <row r="199" spans="1:5" customFormat="1" ht="16.899999999999999" customHeight="1" x14ac:dyDescent="0.25">
      <c r="A199" s="145"/>
      <c r="D199" s="80" t="s">
        <v>216</v>
      </c>
      <c r="E199" s="36"/>
    </row>
    <row r="201" spans="1:5" x14ac:dyDescent="0.2">
      <c r="D201" s="157"/>
    </row>
  </sheetData>
  <mergeCells count="2">
    <mergeCell ref="A8:C8"/>
    <mergeCell ref="A7:D7"/>
  </mergeCells>
  <pageMargins left="0.70866141732283472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2019-05-14T06:01:16Z</cp:lastPrinted>
  <dcterms:created xsi:type="dcterms:W3CDTF">2011-10-12T06:43:57Z</dcterms:created>
  <dcterms:modified xsi:type="dcterms:W3CDTF">2019-07-08T06:59:16Z</dcterms:modified>
</cp:coreProperties>
</file>