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JENICI 2025\"/>
    </mc:Choice>
  </mc:AlternateContent>
  <xr:revisionPtr revIDLastSave="0" documentId="13_ncr:1_{2559ADD7-B99A-4FEE-A082-669D0CC7EA9E}" xr6:coauthVersionLast="47" xr6:coauthVersionMax="47" xr10:uidLastSave="{00000000-0000-0000-0000-000000000000}"/>
  <bookViews>
    <workbookView xWindow="-120" yWindow="-120" windowWidth="20730" windowHeight="11160" xr2:uid="{BC1049A5-7569-415F-8CF1-9DEA44FEA19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H20" i="1"/>
  <c r="H21" i="1"/>
  <c r="H22" i="1"/>
  <c r="H23" i="1"/>
  <c r="H24" i="1"/>
  <c r="H26" i="1"/>
  <c r="H18" i="1"/>
  <c r="H25" i="1"/>
  <c r="H27" i="1"/>
  <c r="H28" i="1"/>
  <c r="H29" i="1"/>
  <c r="H17" i="1"/>
  <c r="M31" i="1" l="1"/>
  <c r="L31" i="1"/>
  <c r="K31" i="1"/>
  <c r="J31" i="1"/>
  <c r="I31" i="1"/>
  <c r="F31" i="1"/>
  <c r="M30" i="1"/>
  <c r="L30" i="1"/>
  <c r="K30" i="1"/>
  <c r="J30" i="1"/>
  <c r="I30" i="1"/>
  <c r="F30" i="1"/>
  <c r="M29" i="1"/>
  <c r="L29" i="1"/>
  <c r="K29" i="1"/>
  <c r="J29" i="1"/>
  <c r="I29" i="1"/>
  <c r="F29" i="1"/>
  <c r="M28" i="1"/>
  <c r="L28" i="1"/>
  <c r="K28" i="1"/>
  <c r="J28" i="1"/>
  <c r="I28" i="1"/>
  <c r="F28" i="1"/>
  <c r="M27" i="1"/>
  <c r="L27" i="1"/>
  <c r="K27" i="1"/>
  <c r="J27" i="1"/>
  <c r="I27" i="1"/>
  <c r="F27" i="1"/>
  <c r="M26" i="1"/>
  <c r="L26" i="1"/>
  <c r="K26" i="1"/>
  <c r="J26" i="1"/>
  <c r="I26" i="1"/>
  <c r="F26" i="1"/>
  <c r="M25" i="1"/>
  <c r="L25" i="1"/>
  <c r="K25" i="1"/>
  <c r="J25" i="1"/>
  <c r="I25" i="1"/>
  <c r="F25" i="1"/>
  <c r="M24" i="1"/>
  <c r="L24" i="1"/>
  <c r="K24" i="1"/>
  <c r="J24" i="1"/>
  <c r="I24" i="1"/>
  <c r="F24" i="1"/>
  <c r="M23" i="1"/>
  <c r="L23" i="1"/>
  <c r="K23" i="1"/>
  <c r="J23" i="1"/>
  <c r="I23" i="1"/>
  <c r="F23" i="1"/>
  <c r="M22" i="1"/>
  <c r="L22" i="1"/>
  <c r="K22" i="1"/>
  <c r="J22" i="1"/>
  <c r="I22" i="1"/>
  <c r="F22" i="1"/>
  <c r="M21" i="1"/>
  <c r="L21" i="1"/>
  <c r="K21" i="1"/>
  <c r="J21" i="1"/>
  <c r="I21" i="1"/>
  <c r="F21" i="1"/>
  <c r="M20" i="1"/>
  <c r="L20" i="1"/>
  <c r="K20" i="1"/>
  <c r="J20" i="1"/>
  <c r="I20" i="1"/>
  <c r="F20" i="1"/>
  <c r="M19" i="1"/>
  <c r="L19" i="1"/>
  <c r="K19" i="1"/>
  <c r="J19" i="1"/>
  <c r="I19" i="1"/>
  <c r="F19" i="1"/>
  <c r="M18" i="1"/>
  <c r="L18" i="1"/>
  <c r="K18" i="1"/>
  <c r="J18" i="1"/>
  <c r="I18" i="1"/>
  <c r="F18" i="1"/>
  <c r="M17" i="1"/>
  <c r="L17" i="1"/>
  <c r="K17" i="1"/>
  <c r="J17" i="1"/>
  <c r="I17" i="1"/>
  <c r="F17" i="1"/>
</calcChain>
</file>

<file path=xl/sharedStrings.xml><?xml version="1.0" encoding="utf-8"?>
<sst xmlns="http://schemas.openxmlformats.org/spreadsheetml/2006/main" count="61" uniqueCount="57">
  <si>
    <t>Klasa:</t>
  </si>
  <si>
    <t>Urbroj:</t>
  </si>
  <si>
    <t>Trogir,</t>
  </si>
  <si>
    <t>Temeljem članka 12. Društvenog ugovora Trogir Holding-a d.o.o. Predsjednik Uprave donosi:</t>
  </si>
  <si>
    <t>Cjenik za preuzimanje proizvodnog otpada od korisnika javne usluge koji nisu kućanstvo</t>
  </si>
  <si>
    <t>Ključni broj otpada</t>
  </si>
  <si>
    <t>Naziv otpada</t>
  </si>
  <si>
    <t>Cijena preuzimanja EUR/kg</t>
  </si>
  <si>
    <t>Faktor konverzije mase u volumen (kg/l)</t>
  </si>
  <si>
    <t>Cijena preuzimanja - EUR/l</t>
  </si>
  <si>
    <t>Cijena pražnjenja EUR/l</t>
  </si>
  <si>
    <t>Cijena pražnjenja ukupno - EUR/l NOVO</t>
  </si>
  <si>
    <t>Spremnik / vrećica – 60 l          EUR</t>
  </si>
  <si>
    <t>Spremnik 240 l                EUR</t>
  </si>
  <si>
    <t>Spremnik 1.100 l                EUR</t>
  </si>
  <si>
    <t>Spremnik 5.000 l                 EUR</t>
  </si>
  <si>
    <t>15 01 01</t>
  </si>
  <si>
    <t>papirna i kartonska ambalaža</t>
  </si>
  <si>
    <t>20 01 01</t>
  </si>
  <si>
    <t>papir i karton</t>
  </si>
  <si>
    <t>15 01 02</t>
  </si>
  <si>
    <t>plastična ambalaža</t>
  </si>
  <si>
    <t>20 01 39</t>
  </si>
  <si>
    <t>plastika</t>
  </si>
  <si>
    <t>15 01 07</t>
  </si>
  <si>
    <t>staklena ambalaža</t>
  </si>
  <si>
    <t>20 01 02</t>
  </si>
  <si>
    <t>staklo</t>
  </si>
  <si>
    <t>15 01 05</t>
  </si>
  <si>
    <t>višeslojna (kompozitna) ambalaža</t>
  </si>
  <si>
    <t>15 01 04</t>
  </si>
  <si>
    <t xml:space="preserve">metalna ambalaža                  </t>
  </si>
  <si>
    <t>20 01 40</t>
  </si>
  <si>
    <t xml:space="preserve">metali                              </t>
  </si>
  <si>
    <t>20 01 10</t>
  </si>
  <si>
    <t>odjeća</t>
  </si>
  <si>
    <t>20 01 11</t>
  </si>
  <si>
    <t>tekstil</t>
  </si>
  <si>
    <t>20 01 08</t>
  </si>
  <si>
    <t>biorazgradivi otpad iz kuhinja i kantina</t>
  </si>
  <si>
    <t>20 02 01</t>
  </si>
  <si>
    <t>biorazgradivi otpad</t>
  </si>
  <si>
    <t>20 03 07</t>
  </si>
  <si>
    <t>glomazni otpad</t>
  </si>
  <si>
    <t>Građevinski otpad miješani</t>
  </si>
  <si>
    <t>Cijene su izražene bez PDV-a</t>
  </si>
  <si>
    <t>Predsjednik Uprave:</t>
  </si>
  <si>
    <t>Danijel Kukoč, dipl. iur. univ. spec. oec.</t>
  </si>
  <si>
    <t>Cjenik se primjenjuje od 01.01.2026.</t>
  </si>
  <si>
    <t>TROGIR HOLDING d.o.o. – Uprava društva</t>
  </si>
  <si>
    <t>Put Mulina 2, 21220 TROGIR</t>
  </si>
  <si>
    <t>OIB: 09746817380</t>
  </si>
  <si>
    <r>
      <t xml:space="preserve">IBAN: HR6724020061100633184 </t>
    </r>
    <r>
      <rPr>
        <sz val="8"/>
        <color theme="1"/>
        <rFont val="Calibri"/>
        <family val="2"/>
        <charset val="238"/>
        <scheme val="minor"/>
      </rPr>
      <t>(Erste&amp;Steiermärkische Bank d.d.)</t>
    </r>
  </si>
  <si>
    <t>Spremnik            120 l               EUR</t>
  </si>
  <si>
    <t>363-01/22-01/96</t>
  </si>
  <si>
    <t>2181-13-5-02/001-25-5</t>
  </si>
  <si>
    <t>11. prosinca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</si>
</sst>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n&quot;;[Red]\-#,##0.00\ &quot;kn&quot;"/>
    <numFmt numFmtId="164" formatCode="0.0000"/>
    <numFmt numFmtId="165" formatCode="#,##0.0000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</font>
    <font>
      <b/>
      <sz val="10"/>
      <color rgb="FF000000"/>
      <name val="Cambria"/>
      <family val="1"/>
      <charset val="238"/>
    </font>
    <font>
      <b/>
      <sz val="10"/>
      <color theme="1"/>
      <name val="Cambria"/>
      <family val="1"/>
      <charset val="238"/>
    </font>
    <font>
      <sz val="10"/>
      <color rgb="FF000000"/>
      <name val="Cambria"/>
      <family val="1"/>
      <charset val="238"/>
    </font>
    <font>
      <i/>
      <sz val="10"/>
      <color theme="1"/>
      <name val="Cambria"/>
      <family val="1"/>
      <charset val="238"/>
    </font>
    <font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mbria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1" fontId="2" fillId="5" borderId="3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2" fontId="3" fillId="0" borderId="10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5" fontId="3" fillId="2" borderId="10" xfId="0" applyNumberFormat="1" applyFont="1" applyFill="1" applyBorder="1" applyAlignment="1">
      <alignment horizontal="center" vertical="center" wrapText="1"/>
    </xf>
    <xf numFmtId="164" fontId="3" fillId="3" borderId="10" xfId="0" applyNumberFormat="1" applyFont="1" applyFill="1" applyBorder="1" applyAlignment="1">
      <alignment horizontal="center" vertical="center" wrapText="1"/>
    </xf>
    <xf numFmtId="4" fontId="3" fillId="5" borderId="10" xfId="0" applyNumberFormat="1" applyFont="1" applyFill="1" applyBorder="1" applyAlignment="1">
      <alignment horizontal="center" vertical="center" wrapText="1"/>
    </xf>
    <xf numFmtId="4" fontId="2" fillId="5" borderId="10" xfId="0" applyNumberFormat="1" applyFont="1" applyFill="1" applyBorder="1" applyAlignment="1">
      <alignment horizontal="center" vertical="center" wrapText="1"/>
    </xf>
    <xf numFmtId="4" fontId="2" fillId="5" borderId="11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2" fontId="3" fillId="0" borderId="13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5" fontId="3" fillId="2" borderId="13" xfId="0" applyNumberFormat="1" applyFont="1" applyFill="1" applyBorder="1" applyAlignment="1">
      <alignment horizontal="center" vertical="center" wrapText="1"/>
    </xf>
    <xf numFmtId="164" fontId="3" fillId="3" borderId="13" xfId="0" applyNumberFormat="1" applyFont="1" applyFill="1" applyBorder="1" applyAlignment="1">
      <alignment horizontal="center" vertical="center" wrapText="1"/>
    </xf>
    <xf numFmtId="4" fontId="3" fillId="5" borderId="13" xfId="0" applyNumberFormat="1" applyFont="1" applyFill="1" applyBorder="1" applyAlignment="1">
      <alignment horizontal="center" vertical="center" wrapText="1"/>
    </xf>
    <xf numFmtId="4" fontId="2" fillId="5" borderId="13" xfId="0" applyNumberFormat="1" applyFont="1" applyFill="1" applyBorder="1" applyAlignment="1">
      <alignment horizontal="center" vertical="center" wrapText="1"/>
    </xf>
    <xf numFmtId="4" fontId="2" fillId="5" borderId="14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2" fontId="3" fillId="0" borderId="16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5" fontId="3" fillId="2" borderId="16" xfId="0" applyNumberFormat="1" applyFont="1" applyFill="1" applyBorder="1" applyAlignment="1">
      <alignment horizontal="center" vertical="center" wrapText="1"/>
    </xf>
    <xf numFmtId="164" fontId="3" fillId="3" borderId="16" xfId="0" applyNumberFormat="1" applyFont="1" applyFill="1" applyBorder="1" applyAlignment="1">
      <alignment horizontal="center" vertical="center" wrapText="1"/>
    </xf>
    <xf numFmtId="4" fontId="3" fillId="5" borderId="16" xfId="0" applyNumberFormat="1" applyFont="1" applyFill="1" applyBorder="1" applyAlignment="1">
      <alignment horizontal="center" vertical="center" wrapText="1"/>
    </xf>
    <xf numFmtId="4" fontId="2" fillId="5" borderId="16" xfId="0" applyNumberFormat="1" applyFont="1" applyFill="1" applyBorder="1" applyAlignment="1">
      <alignment horizontal="center" vertical="center" wrapText="1"/>
    </xf>
    <xf numFmtId="4" fontId="2" fillId="5" borderId="17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2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8" fontId="1" fillId="0" borderId="0" xfId="0" applyNumberFormat="1" applyFont="1" applyAlignment="1">
      <alignment horizontal="center" vertical="center" wrapText="1"/>
    </xf>
    <xf numFmtId="8" fontId="4" fillId="0" borderId="0" xfId="0" applyNumberFormat="1" applyFont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18" xfId="0" applyFont="1" applyBorder="1"/>
    <xf numFmtId="0" fontId="6" fillId="0" borderId="0" xfId="0" applyFont="1"/>
    <xf numFmtId="0" fontId="7" fillId="0" borderId="0" xfId="0" applyFont="1" applyAlignment="1">
      <alignment horizontal="left" vertical="center"/>
    </xf>
    <xf numFmtId="4" fontId="6" fillId="0" borderId="0" xfId="0" applyNumberFormat="1" applyFont="1"/>
    <xf numFmtId="0" fontId="6" fillId="0" borderId="0" xfId="0" applyFont="1" applyAlignment="1">
      <alignment horizontal="center"/>
    </xf>
    <xf numFmtId="10" fontId="6" fillId="0" borderId="0" xfId="0" applyNumberFormat="1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11" fillId="6" borderId="19" xfId="0" applyFont="1" applyFill="1" applyBorder="1" applyAlignment="1">
      <alignment horizontal="center"/>
    </xf>
    <xf numFmtId="0" fontId="11" fillId="6" borderId="20" xfId="0" applyFont="1" applyFill="1" applyBorder="1" applyAlignment="1">
      <alignment horizontal="center"/>
    </xf>
    <xf numFmtId="0" fontId="11" fillId="6" borderId="2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1</xdr:col>
      <xdr:colOff>466725</xdr:colOff>
      <xdr:row>2</xdr:row>
      <xdr:rowOff>123825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5D629985-FDA3-4F51-A443-2064A3FD0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12954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C785B-6C06-42EA-95E1-676C9E6ED7CB}">
  <dimension ref="A1:R43"/>
  <sheetViews>
    <sheetView tabSelected="1" workbookViewId="0">
      <selection activeCell="R14" sqref="R14"/>
    </sheetView>
  </sheetViews>
  <sheetFormatPr defaultRowHeight="12.75" x14ac:dyDescent="0.2"/>
  <cols>
    <col min="1" max="1" width="12.42578125" style="1" customWidth="1"/>
    <col min="2" max="2" width="10.85546875" style="1" customWidth="1"/>
    <col min="3" max="3" width="34.5703125" style="1" customWidth="1"/>
    <col min="4" max="4" width="10.7109375" style="1" hidden="1" customWidth="1"/>
    <col min="5" max="5" width="13.85546875" style="1" hidden="1" customWidth="1"/>
    <col min="6" max="7" width="11.7109375" style="1" hidden="1" customWidth="1"/>
    <col min="8" max="8" width="36.140625" style="2" hidden="1" customWidth="1"/>
    <col min="9" max="9" width="13.140625" style="1" customWidth="1"/>
    <col min="10" max="10" width="10.7109375" style="1" customWidth="1"/>
    <col min="11" max="13" width="11.7109375" style="1" customWidth="1"/>
    <col min="14" max="14" width="9.140625" style="1"/>
    <col min="15" max="15" width="0" style="1" hidden="1" customWidth="1"/>
    <col min="16" max="16384" width="9.140625" style="1"/>
  </cols>
  <sheetData>
    <row r="1" spans="1:13" x14ac:dyDescent="0.2">
      <c r="C1" s="51" t="s">
        <v>49</v>
      </c>
    </row>
    <row r="2" spans="1:13" x14ac:dyDescent="0.2">
      <c r="C2" s="55" t="s">
        <v>50</v>
      </c>
    </row>
    <row r="3" spans="1:13" x14ac:dyDescent="0.2">
      <c r="C3" s="56" t="s">
        <v>51</v>
      </c>
    </row>
    <row r="4" spans="1:13" x14ac:dyDescent="0.2">
      <c r="C4" s="57" t="s">
        <v>52</v>
      </c>
    </row>
    <row r="5" spans="1:13" x14ac:dyDescent="0.2">
      <c r="C5" s="57"/>
    </row>
    <row r="6" spans="1:13" x14ac:dyDescent="0.2">
      <c r="A6" s="1" t="s">
        <v>0</v>
      </c>
      <c r="B6" s="1" t="s">
        <v>54</v>
      </c>
    </row>
    <row r="7" spans="1:13" x14ac:dyDescent="0.2">
      <c r="A7" s="1" t="s">
        <v>1</v>
      </c>
      <c r="B7" s="1" t="s">
        <v>55</v>
      </c>
    </row>
    <row r="8" spans="1:13" x14ac:dyDescent="0.2">
      <c r="A8" s="1" t="s">
        <v>2</v>
      </c>
      <c r="B8" s="1" t="s">
        <v>56</v>
      </c>
    </row>
    <row r="10" spans="1:13" x14ac:dyDescent="0.2">
      <c r="B10" s="3"/>
      <c r="C10" s="59" t="s">
        <v>3</v>
      </c>
      <c r="D10" s="59"/>
      <c r="E10" s="59"/>
      <c r="F10" s="59"/>
      <c r="G10" s="59"/>
      <c r="H10" s="59"/>
      <c r="I10" s="59"/>
      <c r="J10" s="59"/>
      <c r="K10" s="59"/>
      <c r="L10" s="59"/>
      <c r="M10" s="3"/>
    </row>
    <row r="11" spans="1:13" ht="13.5" thickBot="1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6.5" thickBot="1" x14ac:dyDescent="0.3">
      <c r="B12" s="60" t="s">
        <v>4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2"/>
    </row>
    <row r="13" spans="1:13" ht="13.5" thickBot="1" x14ac:dyDescent="0.25">
      <c r="D13" s="58"/>
      <c r="E13" s="58"/>
      <c r="F13" s="58"/>
      <c r="G13" s="58"/>
      <c r="H13" s="58"/>
      <c r="I13" s="58"/>
      <c r="J13" s="58"/>
    </row>
    <row r="14" spans="1:13" x14ac:dyDescent="0.2">
      <c r="B14" s="65" t="s">
        <v>5</v>
      </c>
      <c r="C14" s="67" t="s">
        <v>6</v>
      </c>
      <c r="D14" s="69" t="s">
        <v>7</v>
      </c>
      <c r="E14" s="69" t="s">
        <v>8</v>
      </c>
      <c r="F14" s="71" t="s">
        <v>9</v>
      </c>
      <c r="G14" s="69" t="s">
        <v>10</v>
      </c>
      <c r="H14" s="73" t="s">
        <v>11</v>
      </c>
      <c r="I14" s="75" t="s">
        <v>12</v>
      </c>
      <c r="J14" s="75" t="s">
        <v>53</v>
      </c>
      <c r="K14" s="75" t="s">
        <v>13</v>
      </c>
      <c r="L14" s="75" t="s">
        <v>14</v>
      </c>
      <c r="M14" s="63" t="s">
        <v>15</v>
      </c>
    </row>
    <row r="15" spans="1:13" ht="38.25" customHeight="1" thickBot="1" x14ac:dyDescent="0.25">
      <c r="B15" s="66"/>
      <c r="C15" s="68"/>
      <c r="D15" s="70"/>
      <c r="E15" s="70"/>
      <c r="F15" s="72"/>
      <c r="G15" s="70"/>
      <c r="H15" s="74"/>
      <c r="I15" s="76"/>
      <c r="J15" s="76"/>
      <c r="K15" s="76"/>
      <c r="L15" s="76"/>
      <c r="M15" s="64"/>
    </row>
    <row r="16" spans="1:13" ht="13.5" thickBot="1" x14ac:dyDescent="0.25">
      <c r="B16" s="4">
        <v>1</v>
      </c>
      <c r="C16" s="5">
        <v>2</v>
      </c>
      <c r="D16" s="6">
        <v>3</v>
      </c>
      <c r="E16" s="6">
        <v>4</v>
      </c>
      <c r="F16" s="7">
        <v>5</v>
      </c>
      <c r="G16" s="6">
        <v>6</v>
      </c>
      <c r="H16" s="8">
        <v>7</v>
      </c>
      <c r="I16" s="9">
        <v>3</v>
      </c>
      <c r="J16" s="9">
        <v>4</v>
      </c>
      <c r="K16" s="9">
        <v>5</v>
      </c>
      <c r="L16" s="9">
        <v>6</v>
      </c>
      <c r="M16" s="10">
        <v>7</v>
      </c>
    </row>
    <row r="17" spans="2:15" x14ac:dyDescent="0.2">
      <c r="B17" s="11" t="s">
        <v>16</v>
      </c>
      <c r="C17" s="12" t="s">
        <v>17</v>
      </c>
      <c r="D17" s="13">
        <v>0</v>
      </c>
      <c r="E17" s="14">
        <v>0.2</v>
      </c>
      <c r="F17" s="15">
        <f t="shared" ref="F17:F31" si="0">D17*E17</f>
        <v>0</v>
      </c>
      <c r="G17" s="13">
        <v>0.02</v>
      </c>
      <c r="H17" s="16">
        <f>O17*1.1</f>
        <v>0</v>
      </c>
      <c r="I17" s="17">
        <f>H17*60</f>
        <v>0</v>
      </c>
      <c r="J17" s="18">
        <f>H17*120</f>
        <v>0</v>
      </c>
      <c r="K17" s="18">
        <f>H17*240</f>
        <v>0</v>
      </c>
      <c r="L17" s="18">
        <f>H17*1100</f>
        <v>0</v>
      </c>
      <c r="M17" s="19">
        <f t="shared" ref="M17:M31" si="1">H17*5000</f>
        <v>0</v>
      </c>
      <c r="O17" s="16">
        <v>0</v>
      </c>
    </row>
    <row r="18" spans="2:15" x14ac:dyDescent="0.2">
      <c r="B18" s="20" t="s">
        <v>18</v>
      </c>
      <c r="C18" s="21" t="s">
        <v>19</v>
      </c>
      <c r="D18" s="22">
        <v>0</v>
      </c>
      <c r="E18" s="23">
        <v>0.2</v>
      </c>
      <c r="F18" s="24">
        <f t="shared" si="0"/>
        <v>0</v>
      </c>
      <c r="G18" s="22">
        <v>0.02</v>
      </c>
      <c r="H18" s="25">
        <f t="shared" ref="H18:H29" si="2">O18*1.1</f>
        <v>0</v>
      </c>
      <c r="I18" s="26">
        <f t="shared" ref="I18:I31" si="3">H18*60</f>
        <v>0</v>
      </c>
      <c r="J18" s="27">
        <f t="shared" ref="J18:J31" si="4">H18*120</f>
        <v>0</v>
      </c>
      <c r="K18" s="27">
        <f t="shared" ref="K18:K31" si="5">H18*240</f>
        <v>0</v>
      </c>
      <c r="L18" s="27">
        <f t="shared" ref="L18:L31" si="6">H18*1100</f>
        <v>0</v>
      </c>
      <c r="M18" s="28">
        <f t="shared" si="1"/>
        <v>0</v>
      </c>
      <c r="O18" s="25">
        <v>0</v>
      </c>
    </row>
    <row r="19" spans="2:15" x14ac:dyDescent="0.2">
      <c r="B19" s="20" t="s">
        <v>20</v>
      </c>
      <c r="C19" s="21" t="s">
        <v>21</v>
      </c>
      <c r="D19" s="22">
        <v>0.18</v>
      </c>
      <c r="E19" s="23">
        <v>0.1</v>
      </c>
      <c r="F19" s="24">
        <f t="shared" si="0"/>
        <v>1.7999999999999999E-2</v>
      </c>
      <c r="G19" s="22">
        <v>0.02</v>
      </c>
      <c r="H19" s="25">
        <f t="shared" si="2"/>
        <v>2.0130000000000002E-2</v>
      </c>
      <c r="I19" s="26">
        <f t="shared" si="3"/>
        <v>1.2078000000000002</v>
      </c>
      <c r="J19" s="27">
        <f t="shared" si="4"/>
        <v>2.4156000000000004</v>
      </c>
      <c r="K19" s="27">
        <f t="shared" si="5"/>
        <v>4.8312000000000008</v>
      </c>
      <c r="L19" s="27">
        <f t="shared" si="6"/>
        <v>22.143000000000001</v>
      </c>
      <c r="M19" s="28">
        <f t="shared" si="1"/>
        <v>100.65</v>
      </c>
      <c r="O19" s="25">
        <v>1.83E-2</v>
      </c>
    </row>
    <row r="20" spans="2:15" x14ac:dyDescent="0.2">
      <c r="B20" s="20" t="s">
        <v>22</v>
      </c>
      <c r="C20" s="21" t="s">
        <v>23</v>
      </c>
      <c r="D20" s="22">
        <v>0.18</v>
      </c>
      <c r="E20" s="23">
        <v>0.1</v>
      </c>
      <c r="F20" s="24">
        <f t="shared" si="0"/>
        <v>1.7999999999999999E-2</v>
      </c>
      <c r="G20" s="22">
        <v>0.02</v>
      </c>
      <c r="H20" s="25">
        <f t="shared" si="2"/>
        <v>2.0130000000000002E-2</v>
      </c>
      <c r="I20" s="26">
        <f t="shared" si="3"/>
        <v>1.2078000000000002</v>
      </c>
      <c r="J20" s="27">
        <f t="shared" si="4"/>
        <v>2.4156000000000004</v>
      </c>
      <c r="K20" s="27">
        <f t="shared" si="5"/>
        <v>4.8312000000000008</v>
      </c>
      <c r="L20" s="27">
        <f t="shared" si="6"/>
        <v>22.143000000000001</v>
      </c>
      <c r="M20" s="28">
        <f t="shared" si="1"/>
        <v>100.65</v>
      </c>
      <c r="O20" s="25">
        <v>1.83E-2</v>
      </c>
    </row>
    <row r="21" spans="2:15" x14ac:dyDescent="0.2">
      <c r="B21" s="20" t="s">
        <v>24</v>
      </c>
      <c r="C21" s="21" t="s">
        <v>25</v>
      </c>
      <c r="D21" s="22">
        <v>0.06</v>
      </c>
      <c r="E21" s="23">
        <v>0.3</v>
      </c>
      <c r="F21" s="24">
        <f t="shared" si="0"/>
        <v>1.7999999999999999E-2</v>
      </c>
      <c r="G21" s="22">
        <v>0.02</v>
      </c>
      <c r="H21" s="25">
        <f t="shared" si="2"/>
        <v>3.8500000000000006E-2</v>
      </c>
      <c r="I21" s="26">
        <f t="shared" si="3"/>
        <v>2.3100000000000005</v>
      </c>
      <c r="J21" s="27">
        <f t="shared" si="4"/>
        <v>4.620000000000001</v>
      </c>
      <c r="K21" s="27">
        <f t="shared" si="5"/>
        <v>9.240000000000002</v>
      </c>
      <c r="L21" s="27">
        <f t="shared" si="6"/>
        <v>42.350000000000009</v>
      </c>
      <c r="M21" s="28">
        <f t="shared" si="1"/>
        <v>192.50000000000003</v>
      </c>
      <c r="O21" s="25">
        <v>3.5000000000000003E-2</v>
      </c>
    </row>
    <row r="22" spans="2:15" x14ac:dyDescent="0.2">
      <c r="B22" s="20" t="s">
        <v>26</v>
      </c>
      <c r="C22" s="21" t="s">
        <v>27</v>
      </c>
      <c r="D22" s="22">
        <v>0.08</v>
      </c>
      <c r="E22" s="23">
        <v>0.3</v>
      </c>
      <c r="F22" s="24">
        <f t="shared" si="0"/>
        <v>2.4E-2</v>
      </c>
      <c r="G22" s="22">
        <v>0.02</v>
      </c>
      <c r="H22" s="25">
        <f t="shared" si="2"/>
        <v>3.8500000000000006E-2</v>
      </c>
      <c r="I22" s="26">
        <f t="shared" si="3"/>
        <v>2.3100000000000005</v>
      </c>
      <c r="J22" s="27">
        <f t="shared" si="4"/>
        <v>4.620000000000001</v>
      </c>
      <c r="K22" s="27">
        <f t="shared" si="5"/>
        <v>9.240000000000002</v>
      </c>
      <c r="L22" s="27">
        <f t="shared" si="6"/>
        <v>42.350000000000009</v>
      </c>
      <c r="M22" s="28">
        <f t="shared" si="1"/>
        <v>192.50000000000003</v>
      </c>
      <c r="O22" s="25">
        <v>3.5000000000000003E-2</v>
      </c>
    </row>
    <row r="23" spans="2:15" x14ac:dyDescent="0.2">
      <c r="B23" s="20" t="s">
        <v>28</v>
      </c>
      <c r="C23" s="29" t="s">
        <v>29</v>
      </c>
      <c r="D23" s="22">
        <v>0.06</v>
      </c>
      <c r="E23" s="23">
        <v>0.2</v>
      </c>
      <c r="F23" s="24">
        <f t="shared" si="0"/>
        <v>1.2E-2</v>
      </c>
      <c r="G23" s="22">
        <v>0.02</v>
      </c>
      <c r="H23" s="25">
        <f t="shared" si="2"/>
        <v>2.0130000000000002E-2</v>
      </c>
      <c r="I23" s="26">
        <f t="shared" si="3"/>
        <v>1.2078000000000002</v>
      </c>
      <c r="J23" s="27">
        <f t="shared" si="4"/>
        <v>2.4156000000000004</v>
      </c>
      <c r="K23" s="27">
        <f t="shared" si="5"/>
        <v>4.8312000000000008</v>
      </c>
      <c r="L23" s="27">
        <f t="shared" si="6"/>
        <v>22.143000000000001</v>
      </c>
      <c r="M23" s="28">
        <f t="shared" si="1"/>
        <v>100.65</v>
      </c>
      <c r="O23" s="25">
        <v>1.83E-2</v>
      </c>
    </row>
    <row r="24" spans="2:15" x14ac:dyDescent="0.2">
      <c r="B24" s="20" t="s">
        <v>30</v>
      </c>
      <c r="C24" s="29" t="s">
        <v>31</v>
      </c>
      <c r="D24" s="22">
        <v>0.02</v>
      </c>
      <c r="E24" s="23">
        <v>0.22</v>
      </c>
      <c r="F24" s="24">
        <f t="shared" si="0"/>
        <v>4.4000000000000003E-3</v>
      </c>
      <c r="G24" s="22">
        <v>0.02</v>
      </c>
      <c r="H24" s="25">
        <f t="shared" si="2"/>
        <v>2.7500000000000003E-3</v>
      </c>
      <c r="I24" s="26">
        <f t="shared" si="3"/>
        <v>0.16500000000000001</v>
      </c>
      <c r="J24" s="27">
        <f t="shared" si="4"/>
        <v>0.33</v>
      </c>
      <c r="K24" s="27">
        <f t="shared" si="5"/>
        <v>0.66</v>
      </c>
      <c r="L24" s="27">
        <f t="shared" si="6"/>
        <v>3.0250000000000004</v>
      </c>
      <c r="M24" s="28">
        <f t="shared" si="1"/>
        <v>13.750000000000002</v>
      </c>
      <c r="O24" s="25">
        <v>2.5000000000000001E-3</v>
      </c>
    </row>
    <row r="25" spans="2:15" x14ac:dyDescent="0.2">
      <c r="B25" s="20" t="s">
        <v>32</v>
      </c>
      <c r="C25" s="29" t="s">
        <v>33</v>
      </c>
      <c r="D25" s="22">
        <v>0.02</v>
      </c>
      <c r="E25" s="23">
        <v>0.23</v>
      </c>
      <c r="F25" s="24">
        <f t="shared" si="0"/>
        <v>4.5999999999999999E-3</v>
      </c>
      <c r="G25" s="22">
        <v>0.02</v>
      </c>
      <c r="H25" s="25">
        <f t="shared" si="2"/>
        <v>0</v>
      </c>
      <c r="I25" s="26">
        <f t="shared" si="3"/>
        <v>0</v>
      </c>
      <c r="J25" s="27">
        <f t="shared" si="4"/>
        <v>0</v>
      </c>
      <c r="K25" s="27">
        <f t="shared" si="5"/>
        <v>0</v>
      </c>
      <c r="L25" s="27">
        <f t="shared" si="6"/>
        <v>0</v>
      </c>
      <c r="M25" s="28">
        <f t="shared" si="1"/>
        <v>0</v>
      </c>
      <c r="O25" s="25">
        <v>0</v>
      </c>
    </row>
    <row r="26" spans="2:15" x14ac:dyDescent="0.2">
      <c r="B26" s="20" t="s">
        <v>34</v>
      </c>
      <c r="C26" s="29" t="s">
        <v>35</v>
      </c>
      <c r="D26" s="22">
        <v>0.16</v>
      </c>
      <c r="E26" s="23">
        <v>0.1</v>
      </c>
      <c r="F26" s="24">
        <f t="shared" si="0"/>
        <v>1.6E-2</v>
      </c>
      <c r="G26" s="22">
        <v>0.02</v>
      </c>
      <c r="H26" s="25">
        <f t="shared" si="2"/>
        <v>2.7500000000000004E-2</v>
      </c>
      <c r="I26" s="26">
        <f t="shared" si="3"/>
        <v>1.6500000000000001</v>
      </c>
      <c r="J26" s="27">
        <f t="shared" si="4"/>
        <v>3.3000000000000003</v>
      </c>
      <c r="K26" s="27">
        <f t="shared" si="5"/>
        <v>6.6000000000000005</v>
      </c>
      <c r="L26" s="27">
        <f t="shared" si="6"/>
        <v>30.250000000000004</v>
      </c>
      <c r="M26" s="28">
        <f t="shared" si="1"/>
        <v>137.50000000000003</v>
      </c>
      <c r="O26" s="25">
        <v>2.5000000000000001E-2</v>
      </c>
    </row>
    <row r="27" spans="2:15" x14ac:dyDescent="0.2">
      <c r="B27" s="20" t="s">
        <v>36</v>
      </c>
      <c r="C27" s="29" t="s">
        <v>37</v>
      </c>
      <c r="D27" s="22">
        <v>0.16</v>
      </c>
      <c r="E27" s="23">
        <v>0.1</v>
      </c>
      <c r="F27" s="24">
        <f t="shared" si="0"/>
        <v>1.6E-2</v>
      </c>
      <c r="G27" s="22">
        <v>0.02</v>
      </c>
      <c r="H27" s="25">
        <f t="shared" si="2"/>
        <v>2.7500000000000004E-2</v>
      </c>
      <c r="I27" s="26">
        <f t="shared" si="3"/>
        <v>1.6500000000000001</v>
      </c>
      <c r="J27" s="27">
        <f t="shared" si="4"/>
        <v>3.3000000000000003</v>
      </c>
      <c r="K27" s="27">
        <f t="shared" si="5"/>
        <v>6.6000000000000005</v>
      </c>
      <c r="L27" s="27">
        <f t="shared" si="6"/>
        <v>30.250000000000004</v>
      </c>
      <c r="M27" s="28">
        <f t="shared" si="1"/>
        <v>137.50000000000003</v>
      </c>
      <c r="O27" s="25">
        <v>2.5000000000000001E-2</v>
      </c>
    </row>
    <row r="28" spans="2:15" x14ac:dyDescent="0.2">
      <c r="B28" s="20" t="s">
        <v>38</v>
      </c>
      <c r="C28" s="29" t="s">
        <v>39</v>
      </c>
      <c r="D28" s="22">
        <v>0.18</v>
      </c>
      <c r="E28" s="23">
        <v>0.33</v>
      </c>
      <c r="F28" s="24">
        <f t="shared" si="0"/>
        <v>5.9400000000000001E-2</v>
      </c>
      <c r="G28" s="22">
        <v>0.02</v>
      </c>
      <c r="H28" s="25">
        <f t="shared" si="2"/>
        <v>6.6000000000000003E-2</v>
      </c>
      <c r="I28" s="26">
        <f t="shared" si="3"/>
        <v>3.96</v>
      </c>
      <c r="J28" s="27">
        <f t="shared" si="4"/>
        <v>7.92</v>
      </c>
      <c r="K28" s="27">
        <f t="shared" si="5"/>
        <v>15.84</v>
      </c>
      <c r="L28" s="27">
        <f t="shared" si="6"/>
        <v>72.600000000000009</v>
      </c>
      <c r="M28" s="28">
        <f t="shared" si="1"/>
        <v>330</v>
      </c>
      <c r="O28" s="25">
        <v>0.06</v>
      </c>
    </row>
    <row r="29" spans="2:15" x14ac:dyDescent="0.2">
      <c r="B29" s="20" t="s">
        <v>40</v>
      </c>
      <c r="C29" s="29" t="s">
        <v>41</v>
      </c>
      <c r="D29" s="22">
        <v>0.08</v>
      </c>
      <c r="E29" s="23">
        <v>0.38</v>
      </c>
      <c r="F29" s="24">
        <f t="shared" si="0"/>
        <v>3.04E-2</v>
      </c>
      <c r="G29" s="22">
        <v>0.02</v>
      </c>
      <c r="H29" s="25">
        <f t="shared" si="2"/>
        <v>4.8399999999999999E-2</v>
      </c>
      <c r="I29" s="26">
        <f t="shared" si="3"/>
        <v>2.9039999999999999</v>
      </c>
      <c r="J29" s="27">
        <f t="shared" si="4"/>
        <v>5.8079999999999998</v>
      </c>
      <c r="K29" s="27">
        <f t="shared" si="5"/>
        <v>11.616</v>
      </c>
      <c r="L29" s="27">
        <f t="shared" si="6"/>
        <v>53.239999999999995</v>
      </c>
      <c r="M29" s="28">
        <f t="shared" si="1"/>
        <v>242</v>
      </c>
      <c r="O29" s="25">
        <v>4.3999999999999997E-2</v>
      </c>
    </row>
    <row r="30" spans="2:15" x14ac:dyDescent="0.2">
      <c r="B30" s="20" t="s">
        <v>42</v>
      </c>
      <c r="C30" s="29" t="s">
        <v>43</v>
      </c>
      <c r="D30" s="22">
        <v>0.15</v>
      </c>
      <c r="E30" s="23">
        <v>0.2</v>
      </c>
      <c r="F30" s="24">
        <f t="shared" si="0"/>
        <v>0.03</v>
      </c>
      <c r="G30" s="22">
        <v>0.02</v>
      </c>
      <c r="H30" s="25">
        <v>7.0000000000000007E-2</v>
      </c>
      <c r="I30" s="26">
        <f t="shared" si="3"/>
        <v>4.2</v>
      </c>
      <c r="J30" s="27">
        <f t="shared" si="4"/>
        <v>8.4</v>
      </c>
      <c r="K30" s="27">
        <f t="shared" si="5"/>
        <v>16.8</v>
      </c>
      <c r="L30" s="27">
        <f t="shared" si="6"/>
        <v>77.000000000000014</v>
      </c>
      <c r="M30" s="28">
        <f t="shared" si="1"/>
        <v>350.00000000000006</v>
      </c>
      <c r="O30" s="25">
        <v>7.0000000000000007E-2</v>
      </c>
    </row>
    <row r="31" spans="2:15" ht="13.5" thickBot="1" x14ac:dyDescent="0.25">
      <c r="B31" s="30"/>
      <c r="C31" s="31" t="s">
        <v>44</v>
      </c>
      <c r="D31" s="32">
        <v>0.06</v>
      </c>
      <c r="E31" s="33">
        <v>1.6</v>
      </c>
      <c r="F31" s="34">
        <f t="shared" si="0"/>
        <v>9.6000000000000002E-2</v>
      </c>
      <c r="G31" s="32">
        <v>0.02</v>
      </c>
      <c r="H31" s="35">
        <v>0.11</v>
      </c>
      <c r="I31" s="36">
        <f t="shared" si="3"/>
        <v>6.6</v>
      </c>
      <c r="J31" s="37">
        <f t="shared" si="4"/>
        <v>13.2</v>
      </c>
      <c r="K31" s="37">
        <f t="shared" si="5"/>
        <v>26.4</v>
      </c>
      <c r="L31" s="37">
        <f t="shared" si="6"/>
        <v>121</v>
      </c>
      <c r="M31" s="38">
        <f t="shared" si="1"/>
        <v>550</v>
      </c>
      <c r="O31" s="35">
        <v>0.11</v>
      </c>
    </row>
    <row r="32" spans="2:15" x14ac:dyDescent="0.2">
      <c r="B32" s="39"/>
      <c r="C32" s="39"/>
      <c r="D32" s="40"/>
      <c r="E32" s="41"/>
      <c r="F32" s="42"/>
      <c r="G32" s="42"/>
      <c r="H32" s="43"/>
      <c r="I32" s="44"/>
      <c r="J32" s="45"/>
      <c r="K32" s="45"/>
      <c r="L32" s="45"/>
      <c r="M32" s="45"/>
    </row>
    <row r="33" spans="2:18" x14ac:dyDescent="0.2">
      <c r="B33" s="39"/>
      <c r="C33" s="39"/>
      <c r="D33" s="40"/>
      <c r="E33" s="41"/>
      <c r="F33" s="42"/>
      <c r="G33" s="42"/>
      <c r="H33" s="43"/>
      <c r="I33" s="44"/>
      <c r="J33" s="45"/>
      <c r="K33" s="45"/>
      <c r="L33" s="45"/>
      <c r="M33" s="45"/>
    </row>
    <row r="34" spans="2:18" x14ac:dyDescent="0.2">
      <c r="B34" s="46"/>
      <c r="C34" s="46" t="s">
        <v>45</v>
      </c>
      <c r="J34" s="47" t="s">
        <v>46</v>
      </c>
    </row>
    <row r="35" spans="2:18" x14ac:dyDescent="0.2">
      <c r="B35" s="46"/>
      <c r="C35" s="46" t="s">
        <v>48</v>
      </c>
      <c r="J35" s="48" t="s">
        <v>47</v>
      </c>
    </row>
    <row r="36" spans="2:18" x14ac:dyDescent="0.2">
      <c r="C36" s="46"/>
    </row>
    <row r="37" spans="2:18" x14ac:dyDescent="0.2">
      <c r="J37" s="49"/>
      <c r="K37" s="49"/>
      <c r="L37" s="49"/>
    </row>
    <row r="40" spans="2:18" s="50" customFormat="1" x14ac:dyDescent="0.2">
      <c r="E40" s="51" t="s">
        <v>49</v>
      </c>
      <c r="J40" s="52"/>
      <c r="K40" s="52"/>
      <c r="P40" s="53"/>
      <c r="Q40" s="53"/>
      <c r="R40" s="54"/>
    </row>
    <row r="41" spans="2:18" s="50" customFormat="1" x14ac:dyDescent="0.2">
      <c r="E41" s="55" t="s">
        <v>50</v>
      </c>
      <c r="J41" s="52"/>
      <c r="K41" s="52"/>
      <c r="P41" s="53"/>
      <c r="Q41" s="53"/>
      <c r="R41" s="54"/>
    </row>
    <row r="42" spans="2:18" s="50" customFormat="1" x14ac:dyDescent="0.2">
      <c r="E42" s="56" t="s">
        <v>51</v>
      </c>
      <c r="J42" s="52"/>
      <c r="K42" s="52"/>
      <c r="P42" s="53"/>
      <c r="Q42" s="53"/>
      <c r="R42" s="54"/>
    </row>
    <row r="43" spans="2:18" s="50" customFormat="1" x14ac:dyDescent="0.2">
      <c r="E43" s="57" t="s">
        <v>52</v>
      </c>
      <c r="J43" s="52"/>
      <c r="K43" s="52"/>
      <c r="P43" s="53"/>
      <c r="Q43" s="53"/>
      <c r="R43" s="54"/>
    </row>
  </sheetData>
  <mergeCells count="15">
    <mergeCell ref="D13:J13"/>
    <mergeCell ref="C10:L10"/>
    <mergeCell ref="B12:M12"/>
    <mergeCell ref="M14:M15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</mergeCells>
  <pageMargins left="0.70866141732283472" right="0.70866141732283472" top="0.74803149606299213" bottom="0.35433070866141736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 Đirlić</dc:creator>
  <cp:lastModifiedBy>Barada</cp:lastModifiedBy>
  <cp:lastPrinted>2025-12-10T09:36:10Z</cp:lastPrinted>
  <dcterms:created xsi:type="dcterms:W3CDTF">2024-03-12T09:15:19Z</dcterms:created>
  <dcterms:modified xsi:type="dcterms:W3CDTF">2025-12-29T18:18:36Z</dcterms:modified>
</cp:coreProperties>
</file>